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030" tabRatio="782" activeTab="0"/>
  </bookViews>
  <sheets>
    <sheet name="Misure" sheetId="1" r:id="rId1"/>
    <sheet name="Pr.(1)" sheetId="2" r:id="rId2"/>
    <sheet name="Pr.(2)" sheetId="3" r:id="rId3"/>
    <sheet name="Pr.(3)" sheetId="4" r:id="rId4"/>
    <sheet name="Pr.(4)" sheetId="5" r:id="rId5"/>
    <sheet name="Pr.(5)" sheetId="6" r:id="rId6"/>
    <sheet name="Pr.(6)" sheetId="7" r:id="rId7"/>
    <sheet name="Pr.(7)" sheetId="8" r:id="rId8"/>
    <sheet name="Pr.(8)" sheetId="9" r:id="rId9"/>
    <sheet name="Pr.(9)" sheetId="10" r:id="rId10"/>
    <sheet name="Pr.(10)" sheetId="11" r:id="rId11"/>
    <sheet name="Pr.(11)" sheetId="12" r:id="rId12"/>
    <sheet name="Pr.(12)" sheetId="13" r:id="rId13"/>
    <sheet name="Pr.(13)" sheetId="14" r:id="rId14"/>
    <sheet name="Pr.(14)" sheetId="15" r:id="rId15"/>
    <sheet name="Pr.(15)" sheetId="16" r:id="rId16"/>
  </sheets>
  <definedNames>
    <definedName name="_xlnm.Print_Area" localSheetId="0">'Misure'!$A$1:$I$18</definedName>
    <definedName name="_xlnm.Print_Area" localSheetId="1">'Pr.(1)'!$A$1:$G$41</definedName>
    <definedName name="_xlnm.Print_Area" localSheetId="10">'Pr.(10)'!$A$1:$G$41</definedName>
    <definedName name="_xlnm.Print_Area" localSheetId="11">'Pr.(11)'!$A$1:$G$41</definedName>
    <definedName name="_xlnm.Print_Area" localSheetId="12">'Pr.(12)'!$A$1:$G$41</definedName>
    <definedName name="_xlnm.Print_Area" localSheetId="13">'Pr.(13)'!$A$1:$G$41</definedName>
    <definedName name="_xlnm.Print_Area" localSheetId="14">'Pr.(14)'!$A$1:$G$41</definedName>
    <definedName name="_xlnm.Print_Area" localSheetId="15">'Pr.(15)'!$A$1:$G$41</definedName>
    <definedName name="_xlnm.Print_Area" localSheetId="2">'Pr.(2)'!$A$1:$G$41</definedName>
    <definedName name="_xlnm.Print_Area" localSheetId="3">'Pr.(3)'!$A$1:$G$41</definedName>
    <definedName name="_xlnm.Print_Area" localSheetId="4">'Pr.(4)'!$A$1:$G$41</definedName>
    <definedName name="_xlnm.Print_Area" localSheetId="5">'Pr.(5)'!$A$1:$G$41</definedName>
    <definedName name="_xlnm.Print_Area" localSheetId="6">'Pr.(6)'!$A$1:$G$41</definedName>
    <definedName name="_xlnm.Print_Area" localSheetId="7">'Pr.(7)'!$A$1:$G$41</definedName>
    <definedName name="_xlnm.Print_Area" localSheetId="8">'Pr.(8)'!$A$1:$G$41</definedName>
    <definedName name="_xlnm.Print_Area" localSheetId="9">'Pr.(9)'!$A$1:$G$41</definedName>
    <definedName name="_xlnm.Print_Titles" localSheetId="0">'Misure'!$2:$3</definedName>
  </definedNames>
  <calcPr fullCalcOnLoad="1"/>
</workbook>
</file>

<file path=xl/sharedStrings.xml><?xml version="1.0" encoding="utf-8"?>
<sst xmlns="http://schemas.openxmlformats.org/spreadsheetml/2006/main" count="2860" uniqueCount="108">
  <si>
    <t>Indicatore di probabilità</t>
  </si>
  <si>
    <t>Discrezionalità</t>
  </si>
  <si>
    <t>alto</t>
  </si>
  <si>
    <t>Focalizza il grado di discrezionalità nelle attività svolte o negli atti prodotti; esprime l’entità del rischio in conseguenza delle responsabilità attribuite e della necessità di dare risposta immediata all’emergenza</t>
  </si>
  <si>
    <t>Coerenza operativa</t>
  </si>
  <si>
    <t xml:space="preserve">alto </t>
  </si>
  <si>
    <t>quantificati in termini di entità del beneficio economico e non, ottenibile dai soggetti destinatari del processo</t>
  </si>
  <si>
    <t>Livello di opacità del processo</t>
  </si>
  <si>
    <t>misurato attraverso solleciti scritti da parte del RPCT per la pubblicazione dei dati, le richieste di accesso civico “semplice” e/o “generalizzato”, gli eventuali rilievi da parte dell’organismo di vigilanza in sede di attestazione annuale del rispetto degli obblighi di trasparenza</t>
  </si>
  <si>
    <t>per il processo, ovvero procedimenti avviati dall’autorità giudiziaria o contabile o ricorsi amministrativi nei confronti dell’Ente o procedimenti disciplinari avviati nei confronti dei dipendenti impiegati sul processo in esame</t>
  </si>
  <si>
    <t>Livello di attuazione delle misure di prevenzione sia generali sia specifiche previste dal PTPCT per il processo/attività</t>
  </si>
  <si>
    <t>desunte dai monitoraggi effettuati dai responsabili</t>
  </si>
  <si>
    <t>Segnalazioni, reclami</t>
  </si>
  <si>
    <t>Presenza di gravi rilievi a seguito dei controlli interni di regolarità amministrativa o di verifica</t>
  </si>
  <si>
    <t>Capacità dell’Ente di far fronte alle proprie carenze organizzative nei ruoli di responsabilità</t>
  </si>
  <si>
    <t>LIVELLO</t>
  </si>
  <si>
    <t>ALTO</t>
  </si>
  <si>
    <t>MEDIO</t>
  </si>
  <si>
    <t>BASSO</t>
  </si>
  <si>
    <t>Coerenza fra le prassi operative sviluppate dalle unità organizzative che svolgono il processo e gli strumenti normativi e di regolamentazione che disciplinano lo stesso</t>
  </si>
  <si>
    <r>
      <t>Rilevanza degli interessi “</t>
    </r>
    <r>
      <rPr>
        <b/>
        <i/>
        <sz val="10"/>
        <color indexed="56"/>
        <rFont val="Calibri"/>
        <family val="2"/>
      </rPr>
      <t>esterni</t>
    </r>
    <r>
      <rPr>
        <b/>
        <sz val="10"/>
        <color indexed="56"/>
        <rFont val="Calibri"/>
        <family val="2"/>
      </rPr>
      <t>”</t>
    </r>
  </si>
  <si>
    <r>
      <t>Presenza di “</t>
    </r>
    <r>
      <rPr>
        <b/>
        <i/>
        <sz val="10"/>
        <color indexed="56"/>
        <rFont val="Calibri"/>
        <family val="2"/>
      </rPr>
      <t>eventi sentinella</t>
    </r>
    <r>
      <rPr>
        <b/>
        <sz val="10"/>
        <color indexed="56"/>
        <rFont val="Calibri"/>
        <family val="2"/>
      </rPr>
      <t>”</t>
    </r>
  </si>
  <si>
    <r>
      <t>(</t>
    </r>
    <r>
      <rPr>
        <i/>
        <sz val="10"/>
        <color indexed="8"/>
        <rFont val="Calibri"/>
        <family val="2"/>
      </rPr>
      <t>ex</t>
    </r>
    <r>
      <rPr>
        <sz val="10"/>
        <color indexed="8"/>
        <rFont val="Calibri"/>
        <family val="2"/>
      </rPr>
      <t xml:space="preserve"> art. 147-bis, c. 2, TUEL), tali da richiedere annullamento in autotutela, revoca di provvedimenti adottati, ecc.</t>
    </r>
  </si>
  <si>
    <r>
      <t>(Dirigenti, PO) attraverso l’acquisizione delle corrispondenti figure apicali anziché l’affidamento di interim</t>
    </r>
    <r>
      <rPr>
        <sz val="10"/>
        <color indexed="56"/>
        <rFont val="Calibri"/>
        <family val="2"/>
      </rPr>
      <t xml:space="preserve"> </t>
    </r>
  </si>
  <si>
    <t>pervenuti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t>
  </si>
  <si>
    <t>medio</t>
  </si>
  <si>
    <t>basso</t>
  </si>
  <si>
    <t>Indicatore di impatto</t>
  </si>
  <si>
    <t>Impatto sull’immagine dell’Ente</t>
  </si>
  <si>
    <t>misurato attraverso il numero di articoli di giornale pubblicati sulla stampa locale o nazionale o dal numero di servizi radio-televisivi trasmessi, che hanno riguardato episodi di cattiva amministrazione, scarsa qualità dei servizi o corruzione</t>
  </si>
  <si>
    <t>Impatto in termini di contenzioso</t>
  </si>
  <si>
    <t>in termini di contenzioso, inteso come i costi economici e/o organizzativi sostenuti per il trattamento del contenzioso dall’Amministrazione</t>
  </si>
  <si>
    <t>Impatto organizzativo e/o sulla continuità del servizio</t>
  </si>
  <si>
    <t>inteso come l’effetto che il verificarsi di uno o più eventi rischiosi inerenti il processo può comportare nel normale svolgimento delle attività dell’Ente</t>
  </si>
  <si>
    <t>Danno generato</t>
  </si>
  <si>
    <r>
      <t xml:space="preserve">a seguito di irregolarità riscontrate da organismi interni di controllo (controlli interni, controllo di gestione, </t>
    </r>
    <r>
      <rPr>
        <i/>
        <sz val="10"/>
        <color indexed="8"/>
        <rFont val="Calibri"/>
        <family val="2"/>
      </rPr>
      <t>audit</t>
    </r>
    <r>
      <rPr>
        <sz val="10"/>
        <color indexed="8"/>
        <rFont val="Calibri"/>
        <family val="2"/>
      </rPr>
      <t>) o autorità esterne (Corte dei Conti, Autorità Giudiziaria, Autorità Amministrativa)</t>
    </r>
  </si>
  <si>
    <t>Valutazione complessiva del rischio</t>
  </si>
  <si>
    <t>probabilità</t>
  </si>
  <si>
    <t>impatto</t>
  </si>
  <si>
    <t>livello di rischio</t>
  </si>
  <si>
    <t>critico</t>
  </si>
  <si>
    <t xml:space="preserve">basso </t>
  </si>
  <si>
    <t>minimo</t>
  </si>
  <si>
    <t>valutazione di probabilità              Nr.</t>
  </si>
  <si>
    <t>valutazione di impatto         Nr.</t>
  </si>
  <si>
    <t>VALUTAZIONE COMPLESSIVA DEL RISCHIO</t>
  </si>
  <si>
    <t>PROBABILITA'</t>
  </si>
  <si>
    <t>IMPATTO</t>
  </si>
  <si>
    <t>MISURE</t>
  </si>
  <si>
    <t>GIUDIZIO SINTETICO</t>
  </si>
  <si>
    <t>DATI, EVIDENZE E MOTIVAZIONE DELLA MISURAZIONE APPLICATA</t>
  </si>
  <si>
    <t>PROB</t>
  </si>
  <si>
    <t>IMP</t>
  </si>
  <si>
    <t>RISCHIO</t>
  </si>
  <si>
    <t>CRITICO</t>
  </si>
  <si>
    <t>MINIMO</t>
  </si>
  <si>
    <t>VALUTAZIONE COMPLESSIVA</t>
  </si>
  <si>
    <t>tot</t>
  </si>
  <si>
    <t>SETTORE/AREA</t>
  </si>
  <si>
    <t>DESCRIZIONE PROCEDIMENTO/PROCESSO</t>
  </si>
  <si>
    <t>RISCHIO COMPLESSIVO</t>
  </si>
  <si>
    <t>VALUTAZIONE</t>
  </si>
  <si>
    <t>PROVE VALORI</t>
  </si>
  <si>
    <t>MAX</t>
  </si>
  <si>
    <t>MIN</t>
  </si>
  <si>
    <t>VALUTAZIONE COMPLESSIVA PROBABILITA'</t>
  </si>
  <si>
    <t xml:space="preserve">ALTO DA </t>
  </si>
  <si>
    <t>A</t>
  </si>
  <si>
    <t xml:space="preserve">MEDIO DA </t>
  </si>
  <si>
    <t xml:space="preserve">BASSO DA </t>
  </si>
  <si>
    <t>VALUTAZIONE COMPLESSIVA IMPATTO</t>
  </si>
  <si>
    <t>MEDI</t>
  </si>
  <si>
    <t>MAPPATURA PROCEDIMENTI - VALUTAZIONE DEL RISCHIO</t>
  </si>
  <si>
    <t>RIEPILOGO MISURAZIONE DEL LIVELLO DI ESPOSIZIONE AL RISCHIO E FORMULAZIONE GIUDIZIO SINTETICO</t>
  </si>
  <si>
    <t>OK</t>
  </si>
  <si>
    <t>SETTORE SERVIZI DEMOGRAFICI - PROTOCOLLO - ARCHIVIO - DEPOSITO ATTI</t>
  </si>
  <si>
    <t>ISCRIZIONE ANAGRAFICA</t>
  </si>
  <si>
    <t>X</t>
  </si>
  <si>
    <t>RILASCIO CERTIFICAZIONE ANAGRAFICA</t>
  </si>
  <si>
    <t>ISCRIZIONE ALL'ANAGRAFE DELLA POPOLAZIONE TEMPORANEA</t>
  </si>
  <si>
    <t>RILASCIO ATTESTAZIONE DI REGOLARE SOGGIORNO</t>
  </si>
  <si>
    <t>REVISIONE DINAMICA DELLE LISTE ELETTORALI</t>
  </si>
  <si>
    <t>AGGIORNAMENTO ALBO SCRUTATORI</t>
  </si>
  <si>
    <t>RENDICONTAZIONE ELETTORALE</t>
  </si>
  <si>
    <t>AUTENTICA DI FIRMA SU ATTI DI VENDITA DI BENI MOBILI REGISTRATI PRESSO IL PRA</t>
  </si>
  <si>
    <t>ACCORDO DI SEPARAZIONE PERSONALE TRA I CONIUGI</t>
  </si>
  <si>
    <t>ACQUISTO DELLA CITTADINANZA ITALIANA</t>
  </si>
  <si>
    <t>RICONOSCIMENTO DELLA CITTADINANZA ITALIANA "JURE SANGUINIS"</t>
  </si>
  <si>
    <t>CONCESSIONI CIMITERIALI</t>
  </si>
  <si>
    <t>DEPOSITO ATTI ALLA CASA COMUNALE</t>
  </si>
  <si>
    <t>DICHIARAZIONE DI NASCITA</t>
  </si>
  <si>
    <t>PROTOCOLLAZIONE</t>
  </si>
  <si>
    <t>x</t>
  </si>
  <si>
    <t>Le misure adottate sono buone e permettono di mantenere un buon controllo del livello di rischio complessivo.</t>
  </si>
  <si>
    <t>La mancanza di rilievi o reclami denota la buona gestione del procedimento.In considerazione delle caratteristiche del procedimento il rischio è valutato basso</t>
  </si>
  <si>
    <t>La natura vincolata del procedimento non necessita di misure particolari oltre la verifica dei requisiti</t>
  </si>
  <si>
    <t>Requisiti valutati in riferimento alla circolare k.28 del 1991</t>
  </si>
  <si>
    <t xml:space="preserve">Formazione e rotazione addetti allo sportello. Evasione in ordine di arrivo delle richieste </t>
  </si>
  <si>
    <t>La natura vincolata del procedimento non necessita di misure particolari oltre la verifica dei requisiti. Controllo degli atti da parte della Prefettura</t>
  </si>
  <si>
    <t>Requisiti valutati dal responsabile del procedimento, Contenuto vincolato: applicazione D.Lgs 30/2007 e circolari successive</t>
  </si>
  <si>
    <t>La mancanza di rilievi o reclami denota la buona gestione del procedimento.In coB1:I18nsiderazione delle caratteristiche del procedimento il rischio è valutato basso</t>
  </si>
  <si>
    <t>La natura vincolata del procedimento non necessita di misure particolari oltre la verifica dei requisiti. Al termine della revisione, pubblicazione del manifesto di deposito dei verbali ed elenchi per la consultazione. Controllo da parte di organo supeiore (CECIR)</t>
  </si>
  <si>
    <t>Procedimento di natura vincolata. Verifica dei requisiti previsti dalla legge. Pubblicazione dei manifesti per invito iscrizione albo, per comunicazione convocazione CEC. Adozione verbale CEC e verifica dello stesso da parte della CECIR.</t>
  </si>
  <si>
    <t>L'ordine di assegnazione de loculo è stabilito da regolamento ed è determinato dall' ordine di arrivo delle richieste all'ufficio competente</t>
  </si>
  <si>
    <t>Procedimento eseguito in applicazione delle disposizioni contenute nel manuale di protocollo. Controllo a campione</t>
  </si>
  <si>
    <t>Applicazione disposizioni ministeriali specifiche. Controllo prefettizio</t>
  </si>
  <si>
    <t>Applicazione Legge 1128/1954, regolamento 223/1989, regolamento anagrafico e Legge 241/90. Presenza contestuale nel procedimento di più soggetti (resp. Procedimento anagrafe, polizia locale). Rotazione personale</t>
  </si>
  <si>
    <t>Formazione e rotazione addetti allo sportello. Identificazione su esibizione documenti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</si>
</sst>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s>
  <fonts count="69">
    <font>
      <sz val="11"/>
      <color theme="1"/>
      <name val="Calibri"/>
      <family val="2"/>
    </font>
    <font>
      <sz val="11"/>
      <color indexed="8"/>
      <name val="Calibri"/>
      <family val="2"/>
    </font>
    <font>
      <sz val="10"/>
      <color indexed="8"/>
      <name val="Calibri"/>
      <family val="2"/>
    </font>
    <font>
      <i/>
      <sz val="10"/>
      <color indexed="8"/>
      <name val="Calibri"/>
      <family val="2"/>
    </font>
    <font>
      <b/>
      <sz val="10"/>
      <color indexed="56"/>
      <name val="Calibri"/>
      <family val="2"/>
    </font>
    <font>
      <b/>
      <i/>
      <sz val="10"/>
      <color indexed="56"/>
      <name val="Calibri"/>
      <family val="2"/>
    </font>
    <font>
      <sz val="10"/>
      <color indexed="5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Times New Roman"/>
      <family val="1"/>
    </font>
    <font>
      <sz val="10"/>
      <color indexed="9"/>
      <name val="Wingdings"/>
      <family val="0"/>
    </font>
    <font>
      <sz val="10"/>
      <color indexed="8"/>
      <name val="Times New Roman"/>
      <family val="1"/>
    </font>
    <font>
      <sz val="10"/>
      <color indexed="8"/>
      <name val="Wingdings"/>
      <family val="0"/>
    </font>
    <font>
      <b/>
      <sz val="10"/>
      <color indexed="9"/>
      <name val="Calibri"/>
      <family val="2"/>
    </font>
    <font>
      <b/>
      <sz val="12"/>
      <color indexed="8"/>
      <name val="Calibri"/>
      <family val="2"/>
    </font>
    <font>
      <b/>
      <sz val="10"/>
      <color indexed="8"/>
      <name val="Calibri"/>
      <family val="2"/>
    </font>
    <font>
      <b/>
      <sz val="10"/>
      <color indexed="10"/>
      <name val="Calibri"/>
      <family val="2"/>
    </font>
    <font>
      <b/>
      <sz val="16"/>
      <color indexed="8"/>
      <name val="Calibri"/>
      <family val="2"/>
    </font>
    <font>
      <b/>
      <sz val="14"/>
      <color indexed="10"/>
      <name val="Calibri"/>
      <family val="2"/>
    </font>
    <font>
      <b/>
      <sz val="10"/>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0"/>
      <color rgb="FF002060"/>
      <name val="Calibri"/>
      <family val="2"/>
    </font>
    <font>
      <sz val="10"/>
      <color rgb="FFFFFFFF"/>
      <name val="Times New Roman"/>
      <family val="1"/>
    </font>
    <font>
      <sz val="10"/>
      <color rgb="FFFFFFFF"/>
      <name val="Wingdings"/>
      <family val="0"/>
    </font>
    <font>
      <sz val="10"/>
      <color theme="1"/>
      <name val="Times New Roman"/>
      <family val="1"/>
    </font>
    <font>
      <sz val="10"/>
      <color theme="1"/>
      <name val="Wingdings"/>
      <family val="0"/>
    </font>
    <font>
      <sz val="10"/>
      <color rgb="FF000000"/>
      <name val="Times New Roman"/>
      <family val="1"/>
    </font>
    <font>
      <b/>
      <sz val="10"/>
      <color rgb="FFFFFFFF"/>
      <name val="Calibri"/>
      <family val="2"/>
    </font>
    <font>
      <b/>
      <sz val="12"/>
      <color theme="1"/>
      <name val="Calibri"/>
      <family val="2"/>
    </font>
    <font>
      <b/>
      <sz val="10"/>
      <color theme="1"/>
      <name val="Calibri"/>
      <family val="2"/>
    </font>
    <font>
      <b/>
      <sz val="10"/>
      <color rgb="FFFF0000"/>
      <name val="Calibri"/>
      <family val="2"/>
    </font>
    <font>
      <b/>
      <sz val="16"/>
      <color theme="1"/>
      <name val="Calibri"/>
      <family val="2"/>
    </font>
    <font>
      <b/>
      <sz val="14"/>
      <color rgb="FFFF0000"/>
      <name val="Calibri"/>
      <family val="2"/>
    </font>
    <font>
      <b/>
      <sz val="11"/>
      <color rgb="FFFFFFFF"/>
      <name val="Calibri"/>
      <family val="2"/>
    </font>
    <font>
      <b/>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BE5F1"/>
        <bgColor indexed="64"/>
      </patternFill>
    </fill>
    <fill>
      <patternFill patternType="solid">
        <fgColor rgb="FFFF0000"/>
        <bgColor indexed="64"/>
      </patternFill>
    </fill>
    <fill>
      <patternFill patternType="solid">
        <fgColor rgb="FF984806"/>
        <bgColor indexed="64"/>
      </patternFill>
    </fill>
    <fill>
      <patternFill patternType="solid">
        <fgColor rgb="FFE36C0A"/>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rgb="FFB8CCE4"/>
        <bgColor indexed="64"/>
      </patternFill>
    </fill>
    <fill>
      <patternFill patternType="solid">
        <fgColor rgb="FF1F3864"/>
        <bgColor indexed="64"/>
      </patternFill>
    </fill>
    <fill>
      <patternFill patternType="solid">
        <fgColor rgb="FFFFC000"/>
        <bgColor indexed="64"/>
      </patternFill>
    </fill>
    <fill>
      <patternFill patternType="solid">
        <fgColor theme="0" tint="-0.04997999966144562"/>
        <bgColor indexed="64"/>
      </patternFill>
    </fill>
    <fill>
      <patternFill patternType="solid">
        <fgColor rgb="FFFFFF6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thin"/>
      <bottom>
        <color indexed="63"/>
      </bottom>
    </border>
    <border>
      <left style="thin">
        <color theme="0"/>
      </left>
      <right style="thin">
        <color theme="0"/>
      </right>
      <top style="thin">
        <color theme="0"/>
      </top>
      <bottom style="thin">
        <color theme="0"/>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color theme="0"/>
      </left>
      <right style="thin">
        <color theme="0"/>
      </right>
      <top style="thin">
        <color theme="0"/>
      </top>
      <bottom>
        <color indexed="63"/>
      </bottom>
    </border>
    <border>
      <left style="medium"/>
      <right style="thin"/>
      <top style="thin"/>
      <bottom style="thin"/>
    </border>
    <border>
      <left style="thin"/>
      <right style="medium"/>
      <top style="thin"/>
      <bottom style="thin"/>
    </border>
    <border>
      <left style="thin"/>
      <right style="thin"/>
      <top style="medium"/>
      <bottom style="thin"/>
    </border>
    <border>
      <left style="thin"/>
      <right>
        <color indexed="63"/>
      </right>
      <top style="medium"/>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7">
    <xf numFmtId="0" fontId="0" fillId="0" borderId="0" xfId="0" applyFont="1" applyAlignment="1">
      <alignment/>
    </xf>
    <xf numFmtId="0" fontId="54" fillId="0" borderId="0" xfId="0" applyFont="1" applyBorder="1" applyAlignment="1">
      <alignment/>
    </xf>
    <xf numFmtId="0" fontId="55" fillId="33" borderId="10" xfId="0" applyFont="1" applyFill="1" applyBorder="1" applyAlignment="1">
      <alignment horizontal="justify" wrapText="1"/>
    </xf>
    <xf numFmtId="0" fontId="55" fillId="33" borderId="10" xfId="0" applyFont="1" applyFill="1" applyBorder="1" applyAlignment="1">
      <alignment horizontal="center" vertical="center" wrapText="1"/>
    </xf>
    <xf numFmtId="0" fontId="54" fillId="0" borderId="10" xfId="0" applyFont="1" applyBorder="1" applyAlignment="1">
      <alignment wrapText="1"/>
    </xf>
    <xf numFmtId="0" fontId="54" fillId="0" borderId="10" xfId="0" applyFont="1" applyBorder="1" applyAlignment="1">
      <alignment horizontal="justify" wrapText="1"/>
    </xf>
    <xf numFmtId="0" fontId="54" fillId="0" borderId="11" xfId="0" applyFont="1" applyBorder="1" applyAlignment="1">
      <alignment wrapText="1"/>
    </xf>
    <xf numFmtId="0" fontId="54" fillId="0" borderId="0" xfId="0" applyFont="1" applyAlignment="1">
      <alignment horizontal="justify" wrapText="1"/>
    </xf>
    <xf numFmtId="0" fontId="54" fillId="0" borderId="12" xfId="0" applyFont="1" applyBorder="1" applyAlignment="1">
      <alignment horizontal="justify" wrapText="1"/>
    </xf>
    <xf numFmtId="0" fontId="55" fillId="33" borderId="13" xfId="0" applyFont="1" applyFill="1" applyBorder="1" applyAlignment="1">
      <alignment horizontal="justify" wrapText="1"/>
    </xf>
    <xf numFmtId="0" fontId="55" fillId="33" borderId="14" xfId="0" applyFont="1" applyFill="1" applyBorder="1" applyAlignment="1">
      <alignment horizontal="justify" wrapText="1"/>
    </xf>
    <xf numFmtId="0" fontId="56" fillId="34" borderId="15" xfId="0" applyFont="1" applyFill="1" applyBorder="1" applyAlignment="1">
      <alignment horizontal="justify" vertical="top" wrapText="1"/>
    </xf>
    <xf numFmtId="0" fontId="57" fillId="34" borderId="16" xfId="0" applyFont="1" applyFill="1" applyBorder="1" applyAlignment="1">
      <alignment horizontal="justify" vertical="top" wrapText="1"/>
    </xf>
    <xf numFmtId="0" fontId="56" fillId="34" borderId="16" xfId="0" applyFont="1" applyFill="1" applyBorder="1" applyAlignment="1">
      <alignment horizontal="justify" vertical="top" wrapText="1"/>
    </xf>
    <xf numFmtId="0" fontId="56" fillId="35" borderId="15" xfId="0" applyFont="1" applyFill="1" applyBorder="1" applyAlignment="1">
      <alignment horizontal="justify" vertical="top" wrapText="1"/>
    </xf>
    <xf numFmtId="0" fontId="57" fillId="35" borderId="16" xfId="0" applyFont="1" applyFill="1" applyBorder="1" applyAlignment="1">
      <alignment horizontal="justify" vertical="top" wrapText="1"/>
    </xf>
    <xf numFmtId="0" fontId="56" fillId="35" borderId="16" xfId="0" applyFont="1" applyFill="1" applyBorder="1" applyAlignment="1">
      <alignment horizontal="justify" vertical="top" wrapText="1"/>
    </xf>
    <xf numFmtId="0" fontId="56" fillId="36" borderId="15" xfId="0" applyFont="1" applyFill="1" applyBorder="1" applyAlignment="1">
      <alignment horizontal="justify" vertical="top" wrapText="1"/>
    </xf>
    <xf numFmtId="0" fontId="57" fillId="36" borderId="16" xfId="0" applyFont="1" applyFill="1" applyBorder="1" applyAlignment="1">
      <alignment horizontal="justify" vertical="top" wrapText="1"/>
    </xf>
    <xf numFmtId="0" fontId="56" fillId="36" borderId="16" xfId="0" applyFont="1" applyFill="1" applyBorder="1" applyAlignment="1">
      <alignment horizontal="justify" vertical="top" wrapText="1"/>
    </xf>
    <xf numFmtId="0" fontId="58" fillId="37" borderId="15" xfId="0" applyFont="1" applyFill="1" applyBorder="1" applyAlignment="1">
      <alignment horizontal="justify" vertical="top" wrapText="1"/>
    </xf>
    <xf numFmtId="0" fontId="59" fillId="37" borderId="16" xfId="0" applyFont="1" applyFill="1" applyBorder="1" applyAlignment="1">
      <alignment horizontal="justify" vertical="top" wrapText="1"/>
    </xf>
    <xf numFmtId="0" fontId="58" fillId="37" borderId="16" xfId="0" applyFont="1" applyFill="1" applyBorder="1" applyAlignment="1">
      <alignment horizontal="justify" vertical="top" wrapText="1"/>
    </xf>
    <xf numFmtId="0" fontId="60" fillId="38" borderId="15" xfId="0" applyFont="1" applyFill="1" applyBorder="1" applyAlignment="1">
      <alignment horizontal="justify" vertical="top" wrapText="1"/>
    </xf>
    <xf numFmtId="0" fontId="57" fillId="38" borderId="16" xfId="0" applyFont="1" applyFill="1" applyBorder="1" applyAlignment="1">
      <alignment horizontal="justify" vertical="top" wrapText="1"/>
    </xf>
    <xf numFmtId="0" fontId="60" fillId="38" borderId="16" xfId="0" applyFont="1" applyFill="1" applyBorder="1" applyAlignment="1">
      <alignment horizontal="justify" vertical="top" wrapText="1"/>
    </xf>
    <xf numFmtId="0" fontId="54" fillId="0" borderId="10" xfId="0" applyFont="1" applyBorder="1" applyAlignment="1">
      <alignment/>
    </xf>
    <xf numFmtId="0" fontId="61" fillId="38" borderId="10" xfId="0" applyFont="1" applyFill="1" applyBorder="1" applyAlignment="1">
      <alignment horizontal="right" vertical="top" wrapText="1"/>
    </xf>
    <xf numFmtId="0" fontId="61" fillId="39" borderId="10" xfId="0" applyFont="1" applyFill="1" applyBorder="1" applyAlignment="1">
      <alignment horizontal="right" vertical="top" wrapText="1"/>
    </xf>
    <xf numFmtId="0" fontId="61" fillId="39" borderId="10" xfId="0" applyFont="1" applyFill="1" applyBorder="1" applyAlignment="1">
      <alignment horizontal="center" vertical="top" wrapText="1"/>
    </xf>
    <xf numFmtId="0" fontId="61" fillId="38" borderId="10" xfId="0" applyFont="1" applyFill="1" applyBorder="1" applyAlignment="1">
      <alignment horizontal="center" vertical="top" wrapText="1"/>
    </xf>
    <xf numFmtId="0" fontId="62" fillId="0" borderId="0" xfId="0" applyFont="1" applyBorder="1" applyAlignment="1">
      <alignment horizontal="right"/>
    </xf>
    <xf numFmtId="0" fontId="60" fillId="40" borderId="17" xfId="0" applyFont="1" applyFill="1" applyBorder="1" applyAlignment="1">
      <alignment horizontal="justify" vertical="top" wrapText="1"/>
    </xf>
    <xf numFmtId="0" fontId="60" fillId="40" borderId="18" xfId="0" applyFont="1" applyFill="1" applyBorder="1" applyAlignment="1">
      <alignment horizontal="justify" vertical="top" wrapText="1"/>
    </xf>
    <xf numFmtId="0" fontId="60" fillId="40" borderId="19" xfId="0" applyFont="1" applyFill="1" applyBorder="1" applyAlignment="1">
      <alignment horizontal="justify" vertical="top" wrapText="1"/>
    </xf>
    <xf numFmtId="0" fontId="51" fillId="0" borderId="0" xfId="0" applyFont="1" applyBorder="1" applyAlignment="1">
      <alignment horizontal="right"/>
    </xf>
    <xf numFmtId="0" fontId="51" fillId="0" borderId="0" xfId="0" applyFont="1" applyBorder="1" applyAlignment="1">
      <alignment/>
    </xf>
    <xf numFmtId="0" fontId="62" fillId="12" borderId="0" xfId="0" applyFont="1" applyFill="1" applyBorder="1" applyAlignment="1">
      <alignment horizontal="right"/>
    </xf>
    <xf numFmtId="0" fontId="62" fillId="12" borderId="0" xfId="0" applyFont="1" applyFill="1" applyBorder="1" applyAlignment="1">
      <alignment/>
    </xf>
    <xf numFmtId="0" fontId="54" fillId="37" borderId="0" xfId="0" applyFont="1" applyFill="1" applyBorder="1" applyAlignment="1">
      <alignment/>
    </xf>
    <xf numFmtId="0" fontId="63" fillId="15" borderId="0" xfId="0" applyFont="1" applyFill="1" applyBorder="1" applyAlignment="1">
      <alignment horizontal="right"/>
    </xf>
    <xf numFmtId="0" fontId="63" fillId="15" borderId="0" xfId="0" applyFont="1" applyFill="1" applyBorder="1" applyAlignment="1">
      <alignment/>
    </xf>
    <xf numFmtId="0" fontId="64" fillId="15" borderId="0" xfId="0" applyFont="1" applyFill="1" applyBorder="1" applyAlignment="1">
      <alignment/>
    </xf>
    <xf numFmtId="0" fontId="63" fillId="10" borderId="0" xfId="0" applyFont="1" applyFill="1" applyBorder="1" applyAlignment="1">
      <alignment horizontal="right"/>
    </xf>
    <xf numFmtId="0" fontId="63" fillId="10" borderId="0" xfId="0" applyFont="1" applyFill="1" applyBorder="1" applyAlignment="1">
      <alignment/>
    </xf>
    <xf numFmtId="0" fontId="64" fillId="10" borderId="0" xfId="0" applyFont="1" applyFill="1" applyBorder="1" applyAlignment="1">
      <alignment/>
    </xf>
    <xf numFmtId="0" fontId="65" fillId="7" borderId="10" xfId="0" applyFont="1" applyFill="1" applyBorder="1" applyAlignment="1">
      <alignment horizontal="center" vertical="center"/>
    </xf>
    <xf numFmtId="0" fontId="65" fillId="7" borderId="20" xfId="0" applyFont="1" applyFill="1" applyBorder="1" applyAlignment="1">
      <alignment horizontal="center" vertical="center"/>
    </xf>
    <xf numFmtId="0" fontId="54" fillId="0" borderId="0" xfId="0" applyFont="1" applyAlignment="1">
      <alignment/>
    </xf>
    <xf numFmtId="0" fontId="63" fillId="0" borderId="0" xfId="0" applyFont="1" applyAlignment="1">
      <alignment vertical="center"/>
    </xf>
    <xf numFmtId="0" fontId="54" fillId="0" borderId="0" xfId="0" applyFont="1" applyAlignment="1">
      <alignment horizontal="left" vertical="center" wrapText="1"/>
    </xf>
    <xf numFmtId="0" fontId="61" fillId="41" borderId="21" xfId="0" applyFont="1" applyFill="1" applyBorder="1" applyAlignment="1">
      <alignment horizontal="center" vertical="center" wrapText="1"/>
    </xf>
    <xf numFmtId="0" fontId="54" fillId="0" borderId="10" xfId="0" applyFont="1" applyBorder="1" applyAlignment="1">
      <alignment horizontal="center"/>
    </xf>
    <xf numFmtId="0" fontId="54" fillId="0" borderId="0" xfId="0" applyFont="1" applyAlignment="1">
      <alignment horizontal="center"/>
    </xf>
    <xf numFmtId="0" fontId="54" fillId="0" borderId="0" xfId="0" applyFont="1" applyBorder="1" applyAlignment="1">
      <alignment horizontal="right"/>
    </xf>
    <xf numFmtId="0" fontId="54" fillId="0" borderId="0" xfId="0" applyFont="1" applyBorder="1" applyAlignment="1">
      <alignment horizontal="center"/>
    </xf>
    <xf numFmtId="0" fontId="63" fillId="0" borderId="0" xfId="0" applyFont="1" applyBorder="1" applyAlignment="1">
      <alignment horizontal="right"/>
    </xf>
    <xf numFmtId="0" fontId="63" fillId="42" borderId="0" xfId="0" applyFont="1" applyFill="1" applyBorder="1" applyAlignment="1">
      <alignment horizontal="center"/>
    </xf>
    <xf numFmtId="0" fontId="54" fillId="0" borderId="10" xfId="0" applyFont="1" applyBorder="1" applyAlignment="1">
      <alignment horizontal="right"/>
    </xf>
    <xf numFmtId="0" fontId="54" fillId="7" borderId="10" xfId="0" applyFont="1" applyFill="1" applyBorder="1" applyAlignment="1">
      <alignment horizontal="center"/>
    </xf>
    <xf numFmtId="0" fontId="54" fillId="42" borderId="10" xfId="0" applyFont="1" applyFill="1" applyBorder="1" applyAlignment="1">
      <alignment horizontal="center"/>
    </xf>
    <xf numFmtId="0" fontId="63" fillId="0" borderId="0" xfId="0" applyFont="1" applyFill="1" applyBorder="1" applyAlignment="1">
      <alignment/>
    </xf>
    <xf numFmtId="0" fontId="54" fillId="0" borderId="0" xfId="0" applyFont="1" applyFill="1" applyBorder="1" applyAlignment="1">
      <alignment/>
    </xf>
    <xf numFmtId="0" fontId="63" fillId="0" borderId="0" xfId="0" applyFont="1" applyFill="1" applyBorder="1" applyAlignment="1">
      <alignment horizontal="center"/>
    </xf>
    <xf numFmtId="0" fontId="54" fillId="0" borderId="0" xfId="0" applyFont="1" applyFill="1" applyBorder="1" applyAlignment="1">
      <alignment horizontal="right"/>
    </xf>
    <xf numFmtId="0" fontId="63" fillId="0" borderId="0" xfId="0" applyFont="1" applyAlignment="1">
      <alignment horizontal="center" vertical="center"/>
    </xf>
    <xf numFmtId="0" fontId="54" fillId="0" borderId="0" xfId="0" applyFont="1" applyAlignment="1">
      <alignment horizontal="center" vertical="center"/>
    </xf>
    <xf numFmtId="0" fontId="66" fillId="0" borderId="0" xfId="0" applyNumberFormat="1" applyFont="1" applyAlignment="1">
      <alignment/>
    </xf>
    <xf numFmtId="0" fontId="54" fillId="0" borderId="0" xfId="0" applyNumberFormat="1" applyFont="1" applyAlignment="1">
      <alignment/>
    </xf>
    <xf numFmtId="0" fontId="61" fillId="41" borderId="21" xfId="0" applyNumberFormat="1" applyFont="1" applyFill="1" applyBorder="1" applyAlignment="1">
      <alignment vertical="center" wrapText="1"/>
    </xf>
    <xf numFmtId="0" fontId="54" fillId="43" borderId="10" xfId="0" applyFont="1" applyFill="1" applyBorder="1" applyAlignment="1">
      <alignment horizontal="center" vertical="center"/>
    </xf>
    <xf numFmtId="0" fontId="54" fillId="43" borderId="22" xfId="0" applyNumberFormat="1" applyFont="1" applyFill="1" applyBorder="1" applyAlignment="1">
      <alignment horizontal="left" vertical="center" wrapText="1"/>
    </xf>
    <xf numFmtId="0" fontId="54" fillId="43" borderId="22" xfId="0" applyFont="1" applyFill="1" applyBorder="1" applyAlignment="1">
      <alignment horizontal="center" vertical="center" wrapText="1"/>
    </xf>
    <xf numFmtId="49" fontId="54" fillId="43" borderId="22" xfId="0" applyNumberFormat="1" applyFont="1" applyFill="1" applyBorder="1" applyAlignment="1">
      <alignment horizontal="left" vertical="center" wrapText="1"/>
    </xf>
    <xf numFmtId="49" fontId="54" fillId="43" borderId="10" xfId="0" applyNumberFormat="1" applyFont="1" applyFill="1" applyBorder="1" applyAlignment="1">
      <alignment vertical="center" wrapText="1"/>
    </xf>
    <xf numFmtId="0" fontId="54" fillId="43" borderId="10" xfId="0" applyFont="1" applyFill="1" applyBorder="1" applyAlignment="1">
      <alignment horizontal="center" vertical="center" wrapText="1"/>
    </xf>
    <xf numFmtId="0" fontId="54" fillId="12" borderId="0" xfId="0" applyFont="1" applyFill="1" applyBorder="1" applyAlignment="1">
      <alignment/>
    </xf>
    <xf numFmtId="0" fontId="54" fillId="43" borderId="23" xfId="0" applyFont="1" applyFill="1" applyBorder="1" applyAlignment="1">
      <alignment horizontal="center" vertical="center" wrapText="1"/>
    </xf>
    <xf numFmtId="0" fontId="54" fillId="43" borderId="24" xfId="0" applyFont="1" applyFill="1" applyBorder="1" applyAlignment="1">
      <alignment horizontal="center" vertical="center" wrapText="1"/>
    </xf>
    <xf numFmtId="0" fontId="61" fillId="41" borderId="25" xfId="0" applyFont="1" applyFill="1" applyBorder="1" applyAlignment="1">
      <alignment horizontal="center" vertical="center" wrapText="1"/>
    </xf>
    <xf numFmtId="0" fontId="61" fillId="41" borderId="25" xfId="0" applyFont="1" applyFill="1" applyBorder="1" applyAlignment="1">
      <alignment vertical="center" wrapText="1"/>
    </xf>
    <xf numFmtId="0" fontId="54" fillId="0" borderId="26" xfId="0" applyFont="1" applyFill="1" applyBorder="1" applyAlignment="1">
      <alignment vertical="center" wrapText="1"/>
    </xf>
    <xf numFmtId="0" fontId="54" fillId="0" borderId="27" xfId="0" applyFont="1" applyFill="1" applyBorder="1" applyAlignment="1">
      <alignment vertical="center" wrapText="1"/>
    </xf>
    <xf numFmtId="49" fontId="50" fillId="44" borderId="0" xfId="0" applyNumberFormat="1" applyFont="1" applyFill="1" applyBorder="1" applyAlignment="1">
      <alignment/>
    </xf>
    <xf numFmtId="49" fontId="50" fillId="44" borderId="0" xfId="0" applyNumberFormat="1" applyFont="1" applyFill="1" applyBorder="1" applyAlignment="1">
      <alignment horizontal="left" wrapText="1"/>
    </xf>
    <xf numFmtId="49" fontId="50" fillId="44" borderId="0" xfId="0" applyNumberFormat="1" applyFont="1" applyFill="1" applyBorder="1" applyAlignment="1">
      <alignment wrapText="1"/>
    </xf>
    <xf numFmtId="49" fontId="50" fillId="44" borderId="0" xfId="0" applyNumberFormat="1" applyFont="1" applyFill="1" applyBorder="1" applyAlignment="1" applyProtection="1">
      <alignment/>
      <protection/>
    </xf>
    <xf numFmtId="49" fontId="50" fillId="44" borderId="0" xfId="0" applyNumberFormat="1" applyFont="1" applyFill="1" applyBorder="1" applyAlignment="1" applyProtection="1">
      <alignment horizontal="left" wrapText="1"/>
      <protection/>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6" xfId="0" applyFont="1" applyFill="1" applyBorder="1" applyAlignment="1">
      <alignment vertical="center" wrapText="1"/>
    </xf>
    <xf numFmtId="0" fontId="54" fillId="0" borderId="26" xfId="0" applyFont="1" applyFill="1" applyBorder="1" applyAlignment="1" applyProtection="1">
      <alignment vertical="center" wrapText="1"/>
      <protection/>
    </xf>
    <xf numFmtId="0" fontId="54" fillId="0" borderId="28" xfId="0" applyFont="1" applyFill="1" applyBorder="1" applyAlignment="1" applyProtection="1">
      <alignment horizontal="left" vertical="center" wrapText="1"/>
      <protection/>
    </xf>
    <xf numFmtId="0" fontId="54" fillId="0" borderId="29" xfId="0" applyFont="1" applyFill="1" applyBorder="1" applyAlignment="1">
      <alignment horizontal="left" vertical="center" wrapText="1"/>
    </xf>
    <xf numFmtId="0" fontId="51" fillId="0" borderId="0" xfId="0" applyFont="1" applyFill="1" applyAlignment="1">
      <alignment/>
    </xf>
    <xf numFmtId="0" fontId="54" fillId="0" borderId="30" xfId="0" applyFont="1" applyFill="1" applyBorder="1" applyAlignment="1">
      <alignment vertical="center" wrapText="1"/>
    </xf>
    <xf numFmtId="0" fontId="67" fillId="41" borderId="0" xfId="0" applyFont="1" applyFill="1" applyBorder="1" applyAlignment="1">
      <alignment horizontal="center" vertical="center" wrapText="1"/>
    </xf>
    <xf numFmtId="0" fontId="61" fillId="38" borderId="0" xfId="0" applyFont="1" applyFill="1" applyBorder="1" applyAlignment="1">
      <alignment horizontal="center" wrapText="1"/>
    </xf>
    <xf numFmtId="0" fontId="61" fillId="39" borderId="31" xfId="0" applyFont="1" applyFill="1" applyBorder="1" applyAlignment="1">
      <alignment horizontal="justify" wrapText="1"/>
    </xf>
    <xf numFmtId="0" fontId="61" fillId="39" borderId="32" xfId="0" applyFont="1" applyFill="1" applyBorder="1" applyAlignment="1">
      <alignment horizontal="justify" wrapText="1"/>
    </xf>
    <xf numFmtId="0" fontId="61" fillId="39" borderId="0" xfId="0" applyFont="1" applyFill="1" applyBorder="1" applyAlignment="1">
      <alignment horizontal="center" wrapText="1"/>
    </xf>
    <xf numFmtId="0" fontId="51" fillId="0" borderId="0" xfId="0" applyFont="1" applyFill="1" applyBorder="1" applyAlignment="1">
      <alignment horizontal="center" wrapText="1"/>
    </xf>
    <xf numFmtId="0" fontId="68" fillId="40" borderId="17" xfId="0" applyFont="1" applyFill="1" applyBorder="1" applyAlignment="1">
      <alignment horizontal="center" vertical="top" wrapText="1"/>
    </xf>
    <xf numFmtId="0" fontId="68" fillId="40" borderId="18" xfId="0" applyFont="1" applyFill="1" applyBorder="1" applyAlignment="1">
      <alignment horizontal="center" vertical="top" wrapText="1"/>
    </xf>
    <xf numFmtId="0" fontId="68" fillId="40" borderId="19" xfId="0" applyFont="1" applyFill="1" applyBorder="1" applyAlignment="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G7" sqref="G7"/>
    </sheetView>
  </sheetViews>
  <sheetFormatPr defaultColWidth="9.140625" defaultRowHeight="15"/>
  <cols>
    <col min="1" max="1" width="5.00390625" style="66" customWidth="1"/>
    <col min="2" max="2" width="18.57421875" style="68" customWidth="1"/>
    <col min="3" max="3" width="40.8515625" style="68" customWidth="1"/>
    <col min="4" max="4" width="12.140625" style="53" customWidth="1"/>
    <col min="5" max="5" width="11.140625" style="53" customWidth="1"/>
    <col min="6" max="6" width="12.421875" style="53" customWidth="1"/>
    <col min="7" max="9" width="34.421875" style="48" customWidth="1"/>
    <col min="10" max="16384" width="9.140625" style="48" customWidth="1"/>
  </cols>
  <sheetData>
    <row r="1" spans="2:9" ht="18.75">
      <c r="B1" s="67" t="s">
        <v>73</v>
      </c>
      <c r="I1" s="106"/>
    </row>
    <row r="2" spans="4:9" ht="15">
      <c r="D2" s="108" t="s">
        <v>61</v>
      </c>
      <c r="E2" s="108"/>
      <c r="F2" s="108"/>
      <c r="I2" s="106"/>
    </row>
    <row r="3" spans="1:9" s="49" customFormat="1" ht="31.5" customHeight="1" thickBot="1">
      <c r="A3" s="65"/>
      <c r="B3" s="69" t="s">
        <v>58</v>
      </c>
      <c r="C3" s="69" t="s">
        <v>59</v>
      </c>
      <c r="D3" s="51" t="s">
        <v>46</v>
      </c>
      <c r="E3" s="51" t="s">
        <v>47</v>
      </c>
      <c r="F3" s="51" t="s">
        <v>60</v>
      </c>
      <c r="G3" s="79" t="s">
        <v>48</v>
      </c>
      <c r="H3" s="79" t="s">
        <v>49</v>
      </c>
      <c r="I3" s="80" t="s">
        <v>50</v>
      </c>
    </row>
    <row r="4" spans="1:9" s="50" customFormat="1" ht="68.25" customHeight="1" thickBot="1">
      <c r="A4" s="70">
        <v>1</v>
      </c>
      <c r="B4" s="71" t="str">
        <f>'Pr.(1)'!B2</f>
        <v>SETTORE SERVIZI DEMOGRAFICI - PROTOCOLLO - ARCHIVIO - DEPOSITO ATTI</v>
      </c>
      <c r="C4" s="71" t="str">
        <f>'Pr.(1)'!B3</f>
        <v>PROTOCOLLAZIONE</v>
      </c>
      <c r="D4" s="72" t="str">
        <f>IF('Pr.(1)'!I24='Pr.(1)'!L24,'Pr.(1)'!G39,"NON COMPILATO")</f>
        <v>MEDIO</v>
      </c>
      <c r="E4" s="72" t="str">
        <f>IF('Pr.(1)'!I36='Pr.(1)'!L36,'Pr.(1)'!G40,"NON COMPILATO")</f>
        <v>BASSO</v>
      </c>
      <c r="F4" s="77" t="str">
        <f>'Pr.(1)'!G41</f>
        <v>BASSO</v>
      </c>
      <c r="G4" s="104" t="s">
        <v>104</v>
      </c>
      <c r="H4" s="105" t="s">
        <v>93</v>
      </c>
      <c r="I4" s="104" t="s">
        <v>94</v>
      </c>
    </row>
    <row r="5" spans="1:9" ht="76.5" customHeight="1" thickBot="1">
      <c r="A5" s="70">
        <v>2</v>
      </c>
      <c r="B5" s="73" t="str">
        <f>'Pr.(2)'!B2</f>
        <v>SETTORE SERVIZI DEMOGRAFICI - PROTOCOLLO - ARCHIVIO - DEPOSITO ATTI</v>
      </c>
      <c r="C5" s="73" t="str">
        <f>'Pr.(2)'!B3</f>
        <v>ISCRIZIONE ANAGRAFICA</v>
      </c>
      <c r="D5" s="72" t="str">
        <f>IF('Pr.(2)'!I24='Pr.(2)'!L24,'Pr.(2)'!G39,"NON COMPILATO")</f>
        <v>MEDIO</v>
      </c>
      <c r="E5" s="72" t="str">
        <f>IF('Pr.(2)'!I36='Pr.(2)'!L36,'Pr.(2)'!G40,"NON COMPILATO")</f>
        <v>BASSO</v>
      </c>
      <c r="F5" s="77" t="str">
        <f>'Pr.(2)'!G41</f>
        <v>BASSO</v>
      </c>
      <c r="G5" s="81" t="s">
        <v>106</v>
      </c>
      <c r="H5" s="88" t="s">
        <v>93</v>
      </c>
      <c r="I5" s="107" t="s">
        <v>94</v>
      </c>
    </row>
    <row r="6" spans="1:9" ht="74.25" customHeight="1" thickBot="1">
      <c r="A6" s="70">
        <v>3</v>
      </c>
      <c r="B6" s="74" t="str">
        <f>'Pr.(3)'!B2</f>
        <v>SETTORE SERVIZI DEMOGRAFICI - PROTOCOLLO - ARCHIVIO - DEPOSITO ATTI</v>
      </c>
      <c r="C6" s="74" t="str">
        <f>'Pr.(3)'!B3</f>
        <v>RILASCIO CERTIFICAZIONE ANAGRAFICA</v>
      </c>
      <c r="D6" s="72" t="str">
        <f>IF('Pr.(3)'!I24='Pr.(3)'!L24,'Pr.(3)'!G39,"NON COMPILATO")</f>
        <v>MEDIO</v>
      </c>
      <c r="E6" s="72" t="str">
        <f>IF('Pr.(3)'!I36='Pr.(3)'!L36,'Pr.(3)'!G40,"NON COMPILATO")</f>
        <v>BASSO</v>
      </c>
      <c r="F6" s="77" t="str">
        <f>'Pr.(3)'!G41</f>
        <v>BASSO</v>
      </c>
      <c r="G6" s="81" t="s">
        <v>97</v>
      </c>
      <c r="H6" s="89" t="s">
        <v>93</v>
      </c>
      <c r="I6" s="82" t="s">
        <v>94</v>
      </c>
    </row>
    <row r="7" spans="1:9" ht="82.5" customHeight="1" thickBot="1">
      <c r="A7" s="70">
        <v>4</v>
      </c>
      <c r="B7" s="74" t="str">
        <f>'Pr.(4)'!B2</f>
        <v>SETTORE SERVIZI DEMOGRAFICI - PROTOCOLLO - ARCHIVIO - DEPOSITO ATTI</v>
      </c>
      <c r="C7" s="74" t="str">
        <f>'Pr.(4)'!B3</f>
        <v>ISCRIZIONE ALL'ANAGRAFE DELLA POPOLAZIONE TEMPORANEA</v>
      </c>
      <c r="D7" s="72" t="str">
        <f>IF('Pr.(4)'!I24='Pr.(4)'!L24,'Pr.(4)'!G39,"NON COMPILATO")</f>
        <v>MEDIO</v>
      </c>
      <c r="E7" s="72" t="str">
        <f>IF('Pr.(4)'!I36='Pr.(4)'!L36,'Pr.(4)'!G40,"NON COMPILATO")</f>
        <v>BASSO</v>
      </c>
      <c r="F7" s="77" t="str">
        <f>'Pr.(4)'!G41</f>
        <v>BASSO</v>
      </c>
      <c r="G7" s="103" t="s">
        <v>106</v>
      </c>
      <c r="H7" s="90" t="s">
        <v>93</v>
      </c>
      <c r="I7" s="82" t="s">
        <v>94</v>
      </c>
    </row>
    <row r="8" spans="1:9" ht="68.25" customHeight="1" thickBot="1">
      <c r="A8" s="70">
        <v>5</v>
      </c>
      <c r="B8" s="74" t="str">
        <f>'Pr.(5)'!B2</f>
        <v>SETTORE SERVIZI DEMOGRAFICI - PROTOCOLLO - ARCHIVIO - DEPOSITO ATTI</v>
      </c>
      <c r="C8" s="74" t="str">
        <f>'Pr.(5)'!B3</f>
        <v>RILASCIO ATTESTAZIONE DI REGOLARE SOGGIORNO</v>
      </c>
      <c r="D8" s="72" t="str">
        <f>IF('Pr.(5)'!I24='Pr.(5)'!L24,'Pr.(5)'!G39,"NON COMPILATO")</f>
        <v>MEDIO</v>
      </c>
      <c r="E8" s="72" t="str">
        <f>IF('Pr.(5)'!I36='Pr.(5)'!L36,'Pr.(5)'!G40,"NON COMPILATO")</f>
        <v>BASSO</v>
      </c>
      <c r="F8" s="77" t="str">
        <f>'Pr.(5)'!G41</f>
        <v>BASSO</v>
      </c>
      <c r="G8" s="103" t="s">
        <v>99</v>
      </c>
      <c r="H8" s="91" t="s">
        <v>93</v>
      </c>
      <c r="I8" s="82" t="s">
        <v>94</v>
      </c>
    </row>
    <row r="9" spans="1:9" ht="77.25" customHeight="1" thickBot="1">
      <c r="A9" s="70">
        <v>6</v>
      </c>
      <c r="B9" s="74" t="str">
        <f>'Pr.(6)'!B2</f>
        <v>SETTORE SERVIZI DEMOGRAFICI - PROTOCOLLO - ARCHIVIO - DEPOSITO ATTI</v>
      </c>
      <c r="C9" s="74" t="str">
        <f>'Pr.(6)'!B3</f>
        <v>AUTENTICA DI FIRMA SU ATTI DI VENDITA DI BENI MOBILI REGISTRATI PRESSO IL PRA</v>
      </c>
      <c r="D9" s="72" t="str">
        <f>IF('Pr.(6)'!I24='Pr.(6)'!L24,'Pr.(6)'!G39,"NON COMPILATO")</f>
        <v>MEDIO</v>
      </c>
      <c r="E9" s="72" t="str">
        <f>IF('Pr.(6)'!I36='Pr.(6)'!L36,'Pr.(6)'!G40,"NON COMPILATO")</f>
        <v>BASSO</v>
      </c>
      <c r="F9" s="77" t="str">
        <f>'Pr.(6)'!G41</f>
        <v>BASSO</v>
      </c>
      <c r="G9" s="103" t="s">
        <v>107</v>
      </c>
      <c r="H9" s="92" t="s">
        <v>93</v>
      </c>
      <c r="I9" s="82" t="s">
        <v>94</v>
      </c>
    </row>
    <row r="10" spans="1:9" ht="93.75" customHeight="1" thickBot="1">
      <c r="A10" s="70">
        <v>7</v>
      </c>
      <c r="B10" s="74" t="str">
        <f>'Pr.(7)'!B2</f>
        <v>SETTORE SERVIZI DEMOGRAFICI - PROTOCOLLO - ARCHIVIO - DEPOSITO ATTI</v>
      </c>
      <c r="C10" s="74" t="str">
        <f>'Pr.(7)'!B3</f>
        <v>REVISIONE DINAMICA DELLE LISTE ELETTORALI</v>
      </c>
      <c r="D10" s="75" t="str">
        <f>IF('Pr.(7)'!I24='Pr.(7)'!L24,'Pr.(7)'!G39,"NON COMPILATO")</f>
        <v>MEDIO</v>
      </c>
      <c r="E10" s="75" t="str">
        <f>IF('Pr.(7)'!I36='Pr.(7)'!L36,'Pr.(7)'!G40,"NON COMPILATO")</f>
        <v>BASSO</v>
      </c>
      <c r="F10" s="78" t="str">
        <f>'Pr.(7)'!G41</f>
        <v>BASSO</v>
      </c>
      <c r="G10" s="81" t="s">
        <v>101</v>
      </c>
      <c r="H10" s="93" t="s">
        <v>93</v>
      </c>
      <c r="I10" s="82" t="s">
        <v>94</v>
      </c>
    </row>
    <row r="11" spans="1:9" ht="88.5" customHeight="1" thickBot="1">
      <c r="A11" s="70">
        <v>8</v>
      </c>
      <c r="B11" s="74" t="str">
        <f>'Pr.(8)'!B2</f>
        <v>SETTORE SERVIZI DEMOGRAFICI - PROTOCOLLO - ARCHIVIO - DEPOSITO ATTI</v>
      </c>
      <c r="C11" s="74" t="str">
        <f>'Pr.(8)'!B3</f>
        <v>AGGIORNAMENTO ALBO SCRUTATORI</v>
      </c>
      <c r="D11" s="75" t="str">
        <f>IF('Pr.(8)'!I24='Pr.(8)'!L24,'Pr.(8)'!G39,"NON COMPILATO")</f>
        <v>MEDIO</v>
      </c>
      <c r="E11" s="75" t="str">
        <f>IF('Pr.(8)'!I36='Pr.(8)'!L36,'Pr.(8)'!G40,"NON COMPILATO")</f>
        <v>BASSO</v>
      </c>
      <c r="F11" s="78" t="str">
        <f>'Pr.(8)'!G41</f>
        <v>BASSO</v>
      </c>
      <c r="G11" s="102" t="s">
        <v>102</v>
      </c>
      <c r="H11" s="94" t="s">
        <v>93</v>
      </c>
      <c r="I11" s="82" t="s">
        <v>94</v>
      </c>
    </row>
    <row r="12" spans="1:9" ht="65.25" customHeight="1" thickBot="1">
      <c r="A12" s="70">
        <v>9</v>
      </c>
      <c r="B12" s="74" t="str">
        <f>'Pr.(9)'!B2</f>
        <v>SETTORE SERVIZI DEMOGRAFICI - PROTOCOLLO - ARCHIVIO - DEPOSITO ATTI</v>
      </c>
      <c r="C12" s="74" t="str">
        <f>'Pr.(9)'!B3</f>
        <v>RENDICONTAZIONE ELETTORALE</v>
      </c>
      <c r="D12" s="75" t="str">
        <f>IF('Pr.(9)'!I24='Pr.(9)'!L24,'Pr.(9)'!G39,"NON COMPILATO")</f>
        <v>MEDIO</v>
      </c>
      <c r="E12" s="75" t="str">
        <f>IF('Pr.(9)'!I36='Pr.(9)'!L36,'Pr.(9)'!G40,"NON COMPILATO")</f>
        <v>BASSO</v>
      </c>
      <c r="F12" s="78" t="str">
        <f>'Pr.(9)'!G41</f>
        <v>BASSO</v>
      </c>
      <c r="G12" s="81" t="s">
        <v>105</v>
      </c>
      <c r="H12" s="95" t="s">
        <v>93</v>
      </c>
      <c r="I12" s="82" t="s">
        <v>94</v>
      </c>
    </row>
    <row r="13" spans="1:9" ht="62.25" customHeight="1" thickBot="1">
      <c r="A13" s="70">
        <v>10</v>
      </c>
      <c r="B13" s="74" t="str">
        <f>'Pr.(10)'!B2</f>
        <v>SETTORE SERVIZI DEMOGRAFICI - PROTOCOLLO - ARCHIVIO - DEPOSITO ATTI</v>
      </c>
      <c r="C13" s="74" t="str">
        <f>'Pr.(10)'!B3</f>
        <v>DICHIARAZIONE DI NASCITA</v>
      </c>
      <c r="D13" s="75" t="str">
        <f>IF('Pr.(10)'!I24='Pr.(10)'!L24,'Pr.(10)'!G39,"NON COMPILATO")</f>
        <v>MEDIO</v>
      </c>
      <c r="E13" s="75" t="str">
        <f>IF('Pr.(10)'!I36='Pr.(10)'!L36,'Pr.(10)'!G40,"NON COMPILATO")</f>
        <v>BASSO</v>
      </c>
      <c r="F13" s="78" t="str">
        <f>'Pr.(10)'!G41</f>
        <v>BASSO</v>
      </c>
      <c r="G13" s="102" t="s">
        <v>98</v>
      </c>
      <c r="H13" s="96" t="s">
        <v>93</v>
      </c>
      <c r="I13" s="82" t="s">
        <v>94</v>
      </c>
    </row>
    <row r="14" spans="1:9" ht="63.75" customHeight="1" thickBot="1">
      <c r="A14" s="70">
        <v>11</v>
      </c>
      <c r="B14" s="74" t="str">
        <f>'Pr.(11)'!B2</f>
        <v>SETTORE SERVIZI DEMOGRAFICI - PROTOCOLLO - ARCHIVIO - DEPOSITO ATTI</v>
      </c>
      <c r="C14" s="74" t="str">
        <f>'Pr.(11)'!B3</f>
        <v>ACCORDO DI SEPARAZIONE PERSONALE TRA I CONIUGI</v>
      </c>
      <c r="D14" s="75" t="str">
        <f>IF('Pr.(11)'!I24='Pr.(11)'!L24,'Pr.(11)'!G39,"NON COMPILATO")</f>
        <v>MEDIO</v>
      </c>
      <c r="E14" s="75" t="str">
        <f>IF('Pr.(11)'!I36='Pr.(11)'!L36,'Pr.(11)'!G40,"NON COMPILATO")</f>
        <v>BASSO</v>
      </c>
      <c r="F14" s="78" t="str">
        <f>'Pr.(11)'!G41</f>
        <v>BASSO</v>
      </c>
      <c r="G14" s="102" t="s">
        <v>98</v>
      </c>
      <c r="H14" s="97" t="s">
        <v>93</v>
      </c>
      <c r="I14" s="82" t="s">
        <v>94</v>
      </c>
    </row>
    <row r="15" spans="1:9" ht="74.25" customHeight="1" thickBot="1">
      <c r="A15" s="70">
        <v>12</v>
      </c>
      <c r="B15" s="74" t="str">
        <f>'Pr.(12)'!B2</f>
        <v>SETTORE SERVIZI DEMOGRAFICI - PROTOCOLLO - ARCHIVIO - DEPOSITO ATTI</v>
      </c>
      <c r="C15" s="74" t="str">
        <f>'Pr.(12)'!B3</f>
        <v>ACQUISTO DELLA CITTADINANZA ITALIANA</v>
      </c>
      <c r="D15" s="75" t="str">
        <f>IF('Pr.(12)'!I24='Pr.(12)'!L24,'Pr.(12)'!G39,"NON COMPILATO")</f>
        <v>MEDIO</v>
      </c>
      <c r="E15" s="75" t="str">
        <f>IF('Pr.(12)'!I36='Pr.(12)'!L36,'Pr.(12)'!G40,"NON COMPILATO")</f>
        <v>BASSO</v>
      </c>
      <c r="F15" s="78" t="str">
        <f>'Pr.(12)'!G41</f>
        <v>BASSO</v>
      </c>
      <c r="G15" s="81" t="s">
        <v>95</v>
      </c>
      <c r="H15" s="98" t="s">
        <v>93</v>
      </c>
      <c r="I15" s="82" t="s">
        <v>94</v>
      </c>
    </row>
    <row r="16" spans="1:9" ht="72.75" customHeight="1" thickBot="1">
      <c r="A16" s="70">
        <v>13</v>
      </c>
      <c r="B16" s="74" t="str">
        <f>'Pr.(13)'!B2</f>
        <v>SETTORE SERVIZI DEMOGRAFICI - PROTOCOLLO - ARCHIVIO - DEPOSITO ATTI</v>
      </c>
      <c r="C16" s="74" t="str">
        <f>'Pr.(13)'!B3</f>
        <v>RICONOSCIMENTO DELLA CITTADINANZA ITALIANA "JURE SANGUINIS"</v>
      </c>
      <c r="D16" s="75" t="str">
        <f>IF('Pr.(13)'!I24='Pr.(13)'!L24,'Pr.(13)'!G39,"NON COMPILATO")</f>
        <v>MEDIO</v>
      </c>
      <c r="E16" s="75" t="str">
        <f>IF('Pr.(13)'!I36='Pr.(13)'!L36,'Pr.(13)'!G40,"NON COMPILATO")</f>
        <v>BASSO</v>
      </c>
      <c r="F16" s="78" t="str">
        <f>'Pr.(13)'!G41</f>
        <v>BASSO</v>
      </c>
      <c r="G16" s="81" t="s">
        <v>96</v>
      </c>
      <c r="H16" s="99" t="s">
        <v>93</v>
      </c>
      <c r="I16" s="82" t="s">
        <v>94</v>
      </c>
    </row>
    <row r="17" spans="1:9" ht="75.75" customHeight="1" thickBot="1">
      <c r="A17" s="70">
        <v>14</v>
      </c>
      <c r="B17" s="74" t="str">
        <f>'Pr.(14)'!B2</f>
        <v>SETTORE SERVIZI DEMOGRAFICI - PROTOCOLLO - ARCHIVIO - DEPOSITO ATTI</v>
      </c>
      <c r="C17" s="74" t="str">
        <f>'Pr.(14)'!B3</f>
        <v>CONCESSIONI CIMITERIALI</v>
      </c>
      <c r="D17" s="75" t="str">
        <f>IF('Pr.(14)'!I24='Pr.(14)'!L24,'Pr.(14)'!G39,"NON COMPILATO")</f>
        <v>MEDIO</v>
      </c>
      <c r="E17" s="75" t="str">
        <f>IF('Pr.(14)'!I36='Pr.(14)'!L36,'Pr.(14)'!G40,"NON COMPILATO")</f>
        <v>BASSO</v>
      </c>
      <c r="F17" s="78" t="str">
        <f>'Pr.(14)'!G41</f>
        <v>BASSO</v>
      </c>
      <c r="G17" s="81" t="s">
        <v>103</v>
      </c>
      <c r="H17" s="100" t="s">
        <v>93</v>
      </c>
      <c r="I17" s="82" t="s">
        <v>94</v>
      </c>
    </row>
    <row r="18" spans="1:9" ht="72.75" customHeight="1">
      <c r="A18" s="70">
        <v>15</v>
      </c>
      <c r="B18" s="74" t="str">
        <f>'Pr.(15)'!B2</f>
        <v>SETTORE SERVIZI DEMOGRAFICI - PROTOCOLLO - ARCHIVIO - DEPOSITO ATTI</v>
      </c>
      <c r="C18" s="74" t="str">
        <f>'Pr.(15)'!B3</f>
        <v>DEPOSITO ATTI ALLA CASA COMUNALE</v>
      </c>
      <c r="D18" s="75" t="str">
        <f>IF('Pr.(15)'!I24='Pr.(15)'!L24,'Pr.(15)'!G39,"NON COMPILATO")</f>
        <v>MEDIO</v>
      </c>
      <c r="E18" s="75" t="str">
        <f>IF('Pr.(15)'!I36='Pr.(15)'!L36,'Pr.(15)'!G40,"NON COMPILATO")</f>
        <v>BASSO</v>
      </c>
      <c r="F18" s="78" t="str">
        <f>'Pr.(15)'!G41</f>
        <v>BASSO</v>
      </c>
      <c r="G18" s="103" t="s">
        <v>95</v>
      </c>
      <c r="H18" s="101" t="s">
        <v>93</v>
      </c>
      <c r="I18" s="82" t="s">
        <v>100</v>
      </c>
    </row>
  </sheetData>
  <sheetProtection password="EDCA" sheet="1" formatCells="0" formatColumns="0" formatRows="0"/>
  <protectedRanges>
    <protectedRange sqref="G1:I65536" name="Intervallo1"/>
  </protectedRanges>
  <mergeCells count="1">
    <mergeCell ref="D2:F2"/>
  </mergeCells>
  <printOptions/>
  <pageMargins left="0.1968503937007874" right="0.1968503937007874" top="0.5118110236220472" bottom="0.5118110236220472"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3">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83</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92</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t="s">
        <v>92</v>
      </c>
      <c r="E10" s="46"/>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2</v>
      </c>
      <c r="E24" s="26">
        <f>COUNTA(E6,E8,E10,E12,E14,E16,E18,E20,E22)</f>
        <v>4</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t="s">
        <v>92</v>
      </c>
      <c r="E32" s="46"/>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1</v>
      </c>
      <c r="E36" s="26">
        <f>COUNTA(E28,E30,E32,E34)</f>
        <v>3</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12</v>
      </c>
      <c r="E39" s="44">
        <f>E24*E57</f>
        <v>12</v>
      </c>
      <c r="F39" s="45">
        <f>SUM(C39:E39)</f>
        <v>51</v>
      </c>
      <c r="G39" s="44" t="str">
        <f>IF(F39&lt;C63,"BASSO",(IF(F39&lt;C62,"MEDIO","ALTO")))</f>
        <v>MEDIO</v>
      </c>
    </row>
    <row r="40" spans="2:7" ht="12.75">
      <c r="B40" s="40" t="s">
        <v>47</v>
      </c>
      <c r="C40" s="41">
        <f>C36*C58</f>
        <v>0</v>
      </c>
      <c r="D40" s="41">
        <f>D36*D58</f>
        <v>4</v>
      </c>
      <c r="E40" s="41">
        <f>E36*E58</f>
        <v>6</v>
      </c>
      <c r="F40" s="42">
        <f>SUM(C40:E40)</f>
        <v>10</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6">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90</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c r="E6" s="46" t="s">
        <v>92</v>
      </c>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0</v>
      </c>
      <c r="E24" s="26">
        <f>COUNTA(E6,E8,E10,E12,E14,E16,E18,E20,E22)</f>
        <v>6</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0</v>
      </c>
      <c r="E39" s="44">
        <f>E24*E57</f>
        <v>18</v>
      </c>
      <c r="F39" s="45">
        <f>SUM(C39:E39)</f>
        <v>45</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3">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85</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92</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t="s">
        <v>92</v>
      </c>
      <c r="E10" s="46"/>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2</v>
      </c>
      <c r="E24" s="26">
        <f>COUNTA(E6,E8,E10,E12,E14,E16,E18,E20,E22)</f>
        <v>4</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12</v>
      </c>
      <c r="E39" s="44">
        <f>E24*E57</f>
        <v>12</v>
      </c>
      <c r="F39" s="45">
        <f>SUM(C39:E39)</f>
        <v>51</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28">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86</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c r="E6" s="46" t="s">
        <v>92</v>
      </c>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0</v>
      </c>
      <c r="E24" s="26">
        <f>COUNTA(E6,E8,E10,E12,E14,E16,E18,E20,E22)</f>
        <v>6</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0</v>
      </c>
      <c r="E39" s="44">
        <f>E24*E57</f>
        <v>18</v>
      </c>
      <c r="F39" s="45">
        <f>SUM(C39:E39)</f>
        <v>45</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3">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87</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92</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1</v>
      </c>
      <c r="E24" s="26">
        <f>COUNTA(E6,E8,E10,E12,E14,E16,E18,E20,E22)</f>
        <v>5</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6</v>
      </c>
      <c r="E39" s="44">
        <f>E24*E57</f>
        <v>15</v>
      </c>
      <c r="F39" s="45">
        <f>SUM(C39:E39)</f>
        <v>48</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6">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88</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c r="E6" s="46" t="s">
        <v>92</v>
      </c>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0</v>
      </c>
      <c r="E24" s="26">
        <f>COUNTA(E6,E8,E10,E12,E14,E16,E18,E20,E22)</f>
        <v>6</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0</v>
      </c>
      <c r="E39" s="44">
        <f>E24*E57</f>
        <v>18</v>
      </c>
      <c r="F39" s="45">
        <f>SUM(C39:E39)</f>
        <v>45</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89</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c r="E6" s="46" t="s">
        <v>92</v>
      </c>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0</v>
      </c>
      <c r="E24" s="26">
        <f>COUNTA(E6,E8,E10,E12,E14,E16,E18,E20,E22)</f>
        <v>6</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0</v>
      </c>
      <c r="E39" s="44">
        <f>E24*E57</f>
        <v>18</v>
      </c>
      <c r="F39" s="45">
        <f>SUM(C39:E39)</f>
        <v>45</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6" t="s">
        <v>75</v>
      </c>
      <c r="C2" s="83"/>
      <c r="D2" s="83"/>
      <c r="E2" s="83"/>
    </row>
    <row r="3" spans="2:5" ht="40.5" customHeight="1">
      <c r="B3" s="87" t="s">
        <v>91</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77</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77</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77</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77</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77</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77</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77</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77</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1</v>
      </c>
      <c r="E24" s="26">
        <f>COUNTA(E6,E8,E10,E12,E14,E16,E18,E20,E22)</f>
        <v>5</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77</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77</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t="s">
        <v>92</v>
      </c>
      <c r="E32" s="46"/>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77</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1</v>
      </c>
      <c r="E36" s="26">
        <f>COUNTA(E28,E30,E32,E34)</f>
        <v>3</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6</v>
      </c>
      <c r="E39" s="44">
        <f>E24*E57</f>
        <v>15</v>
      </c>
      <c r="F39" s="45">
        <f>SUM(C39:E39)</f>
        <v>48</v>
      </c>
      <c r="G39" s="44" t="str">
        <f>IF(F39&lt;C63,"BASSO",(IF(F39&lt;C62,"MEDIO","ALTO")))</f>
        <v>MEDIO</v>
      </c>
    </row>
    <row r="40" spans="2:7" ht="12.75">
      <c r="B40" s="40" t="s">
        <v>47</v>
      </c>
      <c r="C40" s="41">
        <f>C36*C58</f>
        <v>0</v>
      </c>
      <c r="D40" s="41">
        <f>D36*D58</f>
        <v>4</v>
      </c>
      <c r="E40" s="41">
        <f>E36*E58</f>
        <v>6</v>
      </c>
      <c r="F40" s="42">
        <f>SUM(C40:E40)</f>
        <v>10</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9">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76</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77</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77</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t="s">
        <v>77</v>
      </c>
      <c r="E10" s="46"/>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77</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77</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77</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77</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77</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77</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2</v>
      </c>
      <c r="E24" s="26">
        <f>COUNTA(E6,E8,E10,E12,E14,E16,E18,E20,E22)</f>
        <v>4</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77</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77</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77</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77</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12</v>
      </c>
      <c r="E39" s="44">
        <f>E24*E57</f>
        <v>12</v>
      </c>
      <c r="F39" s="45">
        <f>SUM(C39:E39)</f>
        <v>51</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22">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78</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c r="E6" s="46" t="s">
        <v>92</v>
      </c>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t="s">
        <v>92</v>
      </c>
      <c r="E10" s="46"/>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1</v>
      </c>
      <c r="E24" s="26">
        <f>COUNTA(E6,E8,E10,E12,E14,E16,E18,E20,E22)</f>
        <v>5</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6</v>
      </c>
      <c r="E39" s="44">
        <f>E24*E57</f>
        <v>15</v>
      </c>
      <c r="F39" s="45">
        <f>SUM(C39:E39)</f>
        <v>48</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6">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79</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92</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t="s">
        <v>92</v>
      </c>
      <c r="E10" s="46"/>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2</v>
      </c>
      <c r="E24" s="26">
        <f>COUNTA(E6,E8,E10,E12,E14,E16,E18,E20,E22)</f>
        <v>4</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12</v>
      </c>
      <c r="E39" s="44">
        <f>E24*E57</f>
        <v>12</v>
      </c>
      <c r="F39" s="45">
        <f>SUM(C39:E39)</f>
        <v>51</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9">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80</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92</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t="s">
        <v>92</v>
      </c>
      <c r="E10" s="46"/>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2</v>
      </c>
      <c r="E24" s="26">
        <f>COUNTA(E6,E8,E10,E12,E14,E16,E18,E20,E22)</f>
        <v>4</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12</v>
      </c>
      <c r="E39" s="44">
        <f>E24*E57</f>
        <v>12</v>
      </c>
      <c r="F39" s="45">
        <f>SUM(C39:E39)</f>
        <v>51</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22">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84</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t="s">
        <v>92</v>
      </c>
      <c r="E6" s="46"/>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t="s">
        <v>92</v>
      </c>
      <c r="E10" s="46"/>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2</v>
      </c>
      <c r="E24" s="26">
        <f>COUNTA(E6,E8,E10,E12,E14,E16,E18,E20,E22)</f>
        <v>4</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12</v>
      </c>
      <c r="E39" s="44">
        <f>E24*E57</f>
        <v>12</v>
      </c>
      <c r="F39" s="45">
        <f>SUM(C39:E39)</f>
        <v>51</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9">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3" t="s">
        <v>75</v>
      </c>
      <c r="C2" s="83"/>
      <c r="D2" s="83"/>
      <c r="E2" s="83"/>
    </row>
    <row r="3" spans="2:5" ht="40.5" customHeight="1">
      <c r="B3" s="84" t="s">
        <v>81</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c r="E6" s="46" t="s">
        <v>92</v>
      </c>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0</v>
      </c>
      <c r="E24" s="26">
        <f>COUNTA(E6,E8,E10,E12,E14,E16,E18,E20,E22)</f>
        <v>6</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0</v>
      </c>
      <c r="E39" s="44">
        <f>E24*E57</f>
        <v>18</v>
      </c>
      <c r="F39" s="45">
        <f>SUM(C39:E39)</f>
        <v>45</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9">
      <selection activeCell="C6" sqref="C6"/>
    </sheetView>
  </sheetViews>
  <sheetFormatPr defaultColWidth="9.140625" defaultRowHeight="15"/>
  <cols>
    <col min="1" max="1" width="3.28125" style="1" customWidth="1"/>
    <col min="2" max="2" width="76.140625" style="1" customWidth="1"/>
    <col min="3" max="3" width="5.140625" style="1" bestFit="1" customWidth="1"/>
    <col min="4" max="4" width="6.28125" style="1" customWidth="1"/>
    <col min="5" max="5" width="6.140625" style="1" bestFit="1" customWidth="1"/>
    <col min="6" max="6" width="3.8515625" style="1" customWidth="1"/>
    <col min="7" max="7" width="8.140625" style="1" customWidth="1"/>
    <col min="8" max="8" width="4.00390625" style="1" customWidth="1"/>
    <col min="9" max="9" width="10.57421875" style="1" customWidth="1"/>
    <col min="10" max="16384" width="9.140625" style="1" customWidth="1"/>
  </cols>
  <sheetData>
    <row r="1" ht="15">
      <c r="B1" s="35" t="s">
        <v>72</v>
      </c>
    </row>
    <row r="2" spans="2:5" ht="29.25" customHeight="1">
      <c r="B2" s="86" t="s">
        <v>75</v>
      </c>
      <c r="C2" s="83"/>
      <c r="D2" s="83"/>
      <c r="E2" s="83"/>
    </row>
    <row r="3" spans="2:5" ht="40.5" customHeight="1">
      <c r="B3" s="87" t="s">
        <v>82</v>
      </c>
      <c r="C3" s="85"/>
      <c r="D3" s="85"/>
      <c r="E3" s="85"/>
    </row>
    <row r="4" spans="1:5" ht="12.75">
      <c r="A4" s="109" t="s">
        <v>0</v>
      </c>
      <c r="B4" s="109"/>
      <c r="C4" s="109" t="s">
        <v>15</v>
      </c>
      <c r="D4" s="109"/>
      <c r="E4" s="109"/>
    </row>
    <row r="5" spans="1:5" ht="12.75">
      <c r="A5" s="2">
        <v>1</v>
      </c>
      <c r="B5" s="2" t="s">
        <v>1</v>
      </c>
      <c r="C5" s="3" t="s">
        <v>16</v>
      </c>
      <c r="D5" s="3" t="s">
        <v>17</v>
      </c>
      <c r="E5" s="3" t="s">
        <v>18</v>
      </c>
    </row>
    <row r="6" spans="1:9" ht="39">
      <c r="A6" s="4"/>
      <c r="B6" s="5" t="s">
        <v>3</v>
      </c>
      <c r="C6" s="46"/>
      <c r="D6" s="46"/>
      <c r="E6" s="46" t="s">
        <v>92</v>
      </c>
      <c r="H6" s="76">
        <f>COUNTA(C6:E6)</f>
        <v>1</v>
      </c>
      <c r="I6" s="36" t="str">
        <f>IF(H6=1,"OK","VALORIZZARE UN LIVELLO")</f>
        <v>OK</v>
      </c>
    </row>
    <row r="7" spans="1:9" ht="15">
      <c r="A7" s="2">
        <v>2</v>
      </c>
      <c r="B7" s="2" t="s">
        <v>4</v>
      </c>
      <c r="C7" s="3" t="s">
        <v>16</v>
      </c>
      <c r="D7" s="3" t="s">
        <v>17</v>
      </c>
      <c r="E7" s="3" t="s">
        <v>18</v>
      </c>
      <c r="H7" s="76"/>
      <c r="I7" s="36"/>
    </row>
    <row r="8" spans="1:9" ht="26.25">
      <c r="A8" s="4"/>
      <c r="B8" s="5" t="s">
        <v>19</v>
      </c>
      <c r="C8" s="46" t="s">
        <v>92</v>
      </c>
      <c r="D8" s="46"/>
      <c r="E8" s="46"/>
      <c r="H8" s="76">
        <f>COUNTA(C8:E8)</f>
        <v>1</v>
      </c>
      <c r="I8" s="36" t="str">
        <f aca="true" t="shared" si="0" ref="I8:I22">IF(H8=1,"OK","VALORIZZARE UN LIVELLO")</f>
        <v>OK</v>
      </c>
    </row>
    <row r="9" spans="1:9" ht="15">
      <c r="A9" s="2">
        <v>3</v>
      </c>
      <c r="B9" s="2" t="s">
        <v>20</v>
      </c>
      <c r="C9" s="3" t="s">
        <v>16</v>
      </c>
      <c r="D9" s="3" t="s">
        <v>17</v>
      </c>
      <c r="E9" s="3" t="s">
        <v>18</v>
      </c>
      <c r="H9" s="76"/>
      <c r="I9" s="36"/>
    </row>
    <row r="10" spans="1:9" ht="26.25">
      <c r="A10" s="4"/>
      <c r="B10" s="5" t="s">
        <v>6</v>
      </c>
      <c r="C10" s="46"/>
      <c r="D10" s="46"/>
      <c r="E10" s="46" t="s">
        <v>92</v>
      </c>
      <c r="H10" s="76">
        <f>COUNTA(C10:E10)</f>
        <v>1</v>
      </c>
      <c r="I10" s="36" t="str">
        <f t="shared" si="0"/>
        <v>OK</v>
      </c>
    </row>
    <row r="11" spans="1:9" ht="15">
      <c r="A11" s="2">
        <v>4</v>
      </c>
      <c r="B11" s="2" t="s">
        <v>7</v>
      </c>
      <c r="C11" s="3" t="s">
        <v>16</v>
      </c>
      <c r="D11" s="3" t="s">
        <v>17</v>
      </c>
      <c r="E11" s="3" t="s">
        <v>18</v>
      </c>
      <c r="H11" s="76"/>
      <c r="I11" s="36"/>
    </row>
    <row r="12" spans="1:9" ht="51.75">
      <c r="A12" s="4"/>
      <c r="B12" s="5" t="s">
        <v>8</v>
      </c>
      <c r="C12" s="46"/>
      <c r="D12" s="46"/>
      <c r="E12" s="46" t="s">
        <v>92</v>
      </c>
      <c r="H12" s="76">
        <f>COUNTA(C12:E12)</f>
        <v>1</v>
      </c>
      <c r="I12" s="36" t="str">
        <f t="shared" si="0"/>
        <v>OK</v>
      </c>
    </row>
    <row r="13" spans="1:9" ht="15">
      <c r="A13" s="2">
        <v>5</v>
      </c>
      <c r="B13" s="2" t="s">
        <v>21</v>
      </c>
      <c r="C13" s="3" t="s">
        <v>16</v>
      </c>
      <c r="D13" s="3" t="s">
        <v>17</v>
      </c>
      <c r="E13" s="3" t="s">
        <v>18</v>
      </c>
      <c r="H13" s="76"/>
      <c r="I13" s="36"/>
    </row>
    <row r="14" spans="1:9" ht="39">
      <c r="A14" s="4"/>
      <c r="B14" s="5" t="s">
        <v>9</v>
      </c>
      <c r="C14" s="46"/>
      <c r="D14" s="46"/>
      <c r="E14" s="46" t="s">
        <v>92</v>
      </c>
      <c r="H14" s="76">
        <f>COUNTA(C14:E14)</f>
        <v>1</v>
      </c>
      <c r="I14" s="36" t="str">
        <f t="shared" si="0"/>
        <v>OK</v>
      </c>
    </row>
    <row r="15" spans="1:9" ht="34.5" customHeight="1">
      <c r="A15" s="2">
        <v>6</v>
      </c>
      <c r="B15" s="2" t="s">
        <v>10</v>
      </c>
      <c r="C15" s="3" t="s">
        <v>16</v>
      </c>
      <c r="D15" s="3" t="s">
        <v>17</v>
      </c>
      <c r="E15" s="3" t="s">
        <v>18</v>
      </c>
      <c r="H15" s="76"/>
      <c r="I15" s="36"/>
    </row>
    <row r="16" spans="1:9" ht="21">
      <c r="A16" s="4"/>
      <c r="B16" s="5" t="s">
        <v>11</v>
      </c>
      <c r="C16" s="46" t="s">
        <v>92</v>
      </c>
      <c r="D16" s="46"/>
      <c r="E16" s="46"/>
      <c r="H16" s="76">
        <f>COUNTA(C16:E16)</f>
        <v>1</v>
      </c>
      <c r="I16" s="36" t="str">
        <f t="shared" si="0"/>
        <v>OK</v>
      </c>
    </row>
    <row r="17" spans="1:9" ht="15">
      <c r="A17" s="2">
        <v>7</v>
      </c>
      <c r="B17" s="2" t="s">
        <v>12</v>
      </c>
      <c r="C17" s="3" t="s">
        <v>16</v>
      </c>
      <c r="D17" s="3" t="s">
        <v>17</v>
      </c>
      <c r="E17" s="3" t="s">
        <v>18</v>
      </c>
      <c r="H17" s="76"/>
      <c r="I17" s="36"/>
    </row>
    <row r="18" spans="1:9" ht="54" customHeight="1">
      <c r="A18" s="4"/>
      <c r="B18" s="5" t="s">
        <v>24</v>
      </c>
      <c r="C18" s="46"/>
      <c r="D18" s="46"/>
      <c r="E18" s="46" t="s">
        <v>92</v>
      </c>
      <c r="H18" s="76">
        <f>COUNTA(C18:E18)</f>
        <v>1</v>
      </c>
      <c r="I18" s="36" t="str">
        <f t="shared" si="0"/>
        <v>OK</v>
      </c>
    </row>
    <row r="19" spans="1:9" ht="15">
      <c r="A19" s="2">
        <v>8</v>
      </c>
      <c r="B19" s="2" t="s">
        <v>13</v>
      </c>
      <c r="C19" s="3" t="s">
        <v>16</v>
      </c>
      <c r="D19" s="3" t="s">
        <v>17</v>
      </c>
      <c r="E19" s="3" t="s">
        <v>18</v>
      </c>
      <c r="H19" s="76"/>
      <c r="I19" s="36"/>
    </row>
    <row r="20" spans="1:9" ht="26.25">
      <c r="A20" s="4"/>
      <c r="B20" s="5" t="s">
        <v>22</v>
      </c>
      <c r="C20" s="46"/>
      <c r="D20" s="46"/>
      <c r="E20" s="46" t="s">
        <v>92</v>
      </c>
      <c r="H20" s="76">
        <f>COUNTA(C20:E20)</f>
        <v>1</v>
      </c>
      <c r="I20" s="36" t="str">
        <f t="shared" si="0"/>
        <v>OK</v>
      </c>
    </row>
    <row r="21" spans="1:9" ht="15">
      <c r="A21" s="2">
        <v>9</v>
      </c>
      <c r="B21" s="2" t="s">
        <v>14</v>
      </c>
      <c r="C21" s="3" t="s">
        <v>16</v>
      </c>
      <c r="D21" s="3" t="s">
        <v>17</v>
      </c>
      <c r="E21" s="3" t="s">
        <v>18</v>
      </c>
      <c r="H21" s="76"/>
      <c r="I21" s="36"/>
    </row>
    <row r="22" spans="1:9" ht="26.25">
      <c r="A22" s="4"/>
      <c r="B22" s="5" t="s">
        <v>23</v>
      </c>
      <c r="C22" s="47" t="s">
        <v>92</v>
      </c>
      <c r="D22" s="47"/>
      <c r="E22" s="47"/>
      <c r="H22" s="76">
        <f>COUNTA(C22:E22)</f>
        <v>1</v>
      </c>
      <c r="I22" s="36" t="str">
        <f t="shared" si="0"/>
        <v>OK</v>
      </c>
    </row>
    <row r="23" spans="3:9" ht="15">
      <c r="C23" s="30" t="s">
        <v>16</v>
      </c>
      <c r="D23" s="30" t="s">
        <v>17</v>
      </c>
      <c r="E23" s="30" t="s">
        <v>18</v>
      </c>
      <c r="H23" s="76"/>
      <c r="I23" s="36"/>
    </row>
    <row r="24" spans="2:12" ht="15">
      <c r="B24" s="27" t="s">
        <v>43</v>
      </c>
      <c r="C24" s="26">
        <f>COUNTA(C6,C8,C10,C12,C14,C16,C18,C20,C22)</f>
        <v>3</v>
      </c>
      <c r="D24" s="26">
        <f>COUNTA(D6,D8,D10,D12,D14,D16,D18,D20,D22)</f>
        <v>0</v>
      </c>
      <c r="E24" s="26">
        <f>COUNTA(E6,E8,E10,E12,E14,E16,E18,E20,E22)</f>
        <v>6</v>
      </c>
      <c r="H24" s="76">
        <f>SUM(C24:E24)</f>
        <v>9</v>
      </c>
      <c r="I24" s="36" t="str">
        <f>IF(H24=9,"OK","ERRORE TOTALI")</f>
        <v>OK</v>
      </c>
      <c r="L24" s="1" t="s">
        <v>74</v>
      </c>
    </row>
    <row r="25" spans="8:9" ht="15.75" thickBot="1">
      <c r="H25" s="76"/>
      <c r="I25" s="36"/>
    </row>
    <row r="26" spans="1:9" ht="15.75" customHeight="1" thickBot="1">
      <c r="A26" s="110" t="s">
        <v>27</v>
      </c>
      <c r="B26" s="111"/>
      <c r="C26" s="112" t="s">
        <v>15</v>
      </c>
      <c r="D26" s="112"/>
      <c r="E26" s="112"/>
      <c r="H26" s="76"/>
      <c r="I26" s="36"/>
    </row>
    <row r="27" spans="1:9" ht="15">
      <c r="A27" s="9">
        <v>1</v>
      </c>
      <c r="B27" s="10" t="s">
        <v>28</v>
      </c>
      <c r="C27" s="3" t="s">
        <v>16</v>
      </c>
      <c r="D27" s="3" t="s">
        <v>17</v>
      </c>
      <c r="E27" s="3" t="s">
        <v>18</v>
      </c>
      <c r="H27" s="76"/>
      <c r="I27" s="36"/>
    </row>
    <row r="28" spans="1:15" ht="39.75" customHeight="1" thickBot="1">
      <c r="A28" s="6"/>
      <c r="B28" s="7" t="s">
        <v>29</v>
      </c>
      <c r="C28" s="46"/>
      <c r="D28" s="46"/>
      <c r="E28" s="46" t="s">
        <v>92</v>
      </c>
      <c r="H28" s="76">
        <f>COUNTA(C28:E28)</f>
        <v>1</v>
      </c>
      <c r="I28" s="36" t="str">
        <f>IF(H28=1,"OK","VALORIZZARE UN LIVELLO")</f>
        <v>OK</v>
      </c>
      <c r="J28" s="113"/>
      <c r="K28" s="113"/>
      <c r="L28" s="113"/>
      <c r="M28" s="113"/>
      <c r="N28" s="113"/>
      <c r="O28" s="113"/>
    </row>
    <row r="29" spans="1:9" ht="15">
      <c r="A29" s="9">
        <v>2</v>
      </c>
      <c r="B29" s="10" t="s">
        <v>30</v>
      </c>
      <c r="C29" s="3" t="s">
        <v>16</v>
      </c>
      <c r="D29" s="3" t="s">
        <v>17</v>
      </c>
      <c r="E29" s="3" t="s">
        <v>18</v>
      </c>
      <c r="H29" s="76"/>
      <c r="I29" s="36"/>
    </row>
    <row r="30" spans="1:9" ht="27" thickBot="1">
      <c r="A30" s="6"/>
      <c r="B30" s="7" t="s">
        <v>31</v>
      </c>
      <c r="C30" s="46"/>
      <c r="D30" s="46"/>
      <c r="E30" s="46" t="s">
        <v>92</v>
      </c>
      <c r="H30" s="76">
        <f>COUNTA(C30:E30)</f>
        <v>1</v>
      </c>
      <c r="I30" s="36" t="str">
        <f>IF(H30=1,"OK","VALORIZZARE UN LIVELLO")</f>
        <v>OK</v>
      </c>
    </row>
    <row r="31" spans="1:9" ht="15">
      <c r="A31" s="9">
        <v>3</v>
      </c>
      <c r="B31" s="10" t="s">
        <v>32</v>
      </c>
      <c r="C31" s="3" t="s">
        <v>16</v>
      </c>
      <c r="D31" s="3" t="s">
        <v>17</v>
      </c>
      <c r="E31" s="3" t="s">
        <v>18</v>
      </c>
      <c r="H31" s="76"/>
      <c r="I31" s="36"/>
    </row>
    <row r="32" spans="1:9" ht="27" thickBot="1">
      <c r="A32" s="6"/>
      <c r="B32" s="7" t="s">
        <v>33</v>
      </c>
      <c r="C32" s="46"/>
      <c r="D32" s="46"/>
      <c r="E32" s="46" t="s">
        <v>92</v>
      </c>
      <c r="H32" s="76">
        <f>COUNTA(C32:E32)</f>
        <v>1</v>
      </c>
      <c r="I32" s="36" t="str">
        <f>IF(H32=1,"OK","VALORIZZARE UN LIVELLO")</f>
        <v>OK</v>
      </c>
    </row>
    <row r="33" spans="1:9" ht="15">
      <c r="A33" s="9">
        <v>4</v>
      </c>
      <c r="B33" s="10" t="s">
        <v>34</v>
      </c>
      <c r="C33" s="3" t="s">
        <v>16</v>
      </c>
      <c r="D33" s="3" t="s">
        <v>17</v>
      </c>
      <c r="E33" s="3" t="s">
        <v>18</v>
      </c>
      <c r="H33" s="76"/>
      <c r="I33" s="36"/>
    </row>
    <row r="34" spans="1:9" ht="39.75" thickBot="1">
      <c r="A34" s="6"/>
      <c r="B34" s="8" t="s">
        <v>35</v>
      </c>
      <c r="C34" s="46"/>
      <c r="D34" s="46"/>
      <c r="E34" s="46" t="s">
        <v>92</v>
      </c>
      <c r="H34" s="76">
        <f>COUNTA(C34:E34)</f>
        <v>1</v>
      </c>
      <c r="I34" s="36" t="str">
        <f>IF(H34=1,"OK","VALORIZZARE UN LIVELLO")</f>
        <v>OK</v>
      </c>
    </row>
    <row r="35" spans="3:9" ht="15">
      <c r="C35" s="29" t="s">
        <v>16</v>
      </c>
      <c r="D35" s="29" t="s">
        <v>17</v>
      </c>
      <c r="E35" s="29" t="s">
        <v>18</v>
      </c>
      <c r="H35" s="76"/>
      <c r="I35" s="36"/>
    </row>
    <row r="36" spans="2:12" ht="15">
      <c r="B36" s="28" t="s">
        <v>44</v>
      </c>
      <c r="C36" s="26">
        <f>COUNTA(C28,C30,C32,C34)</f>
        <v>0</v>
      </c>
      <c r="D36" s="26">
        <f>COUNTA(D28,D30,D32,D34)</f>
        <v>0</v>
      </c>
      <c r="E36" s="26">
        <f>COUNTA(E28,E30,E32,E34)</f>
        <v>4</v>
      </c>
      <c r="H36" s="76">
        <f>SUM(C36:E36)</f>
        <v>4</v>
      </c>
      <c r="I36" s="36" t="str">
        <f>IF(H36=4,"OK","ERRORE TOTALI")</f>
        <v>OK</v>
      </c>
      <c r="L36" s="1" t="s">
        <v>74</v>
      </c>
    </row>
    <row r="38" spans="2:6" ht="15.75">
      <c r="B38" s="31" t="s">
        <v>56</v>
      </c>
      <c r="C38" s="30" t="s">
        <v>16</v>
      </c>
      <c r="D38" s="30" t="s">
        <v>17</v>
      </c>
      <c r="E38" s="30" t="s">
        <v>18</v>
      </c>
      <c r="F38" s="30" t="s">
        <v>57</v>
      </c>
    </row>
    <row r="39" spans="2:7" ht="12.75">
      <c r="B39" s="43" t="s">
        <v>46</v>
      </c>
      <c r="C39" s="44">
        <f>C24*C57</f>
        <v>27</v>
      </c>
      <c r="D39" s="44">
        <f>D24*D57</f>
        <v>0</v>
      </c>
      <c r="E39" s="44">
        <f>E24*E57</f>
        <v>18</v>
      </c>
      <c r="F39" s="45">
        <f>SUM(C39:E39)</f>
        <v>45</v>
      </c>
      <c r="G39" s="44" t="str">
        <f>IF(F39&lt;C63,"BASSO",(IF(F39&lt;C62,"MEDIO","ALTO")))</f>
        <v>MEDIO</v>
      </c>
    </row>
    <row r="40" spans="2:7" ht="12.75">
      <c r="B40" s="40" t="s">
        <v>47</v>
      </c>
      <c r="C40" s="41">
        <f>C36*C58</f>
        <v>0</v>
      </c>
      <c r="D40" s="41">
        <f>D36*D58</f>
        <v>0</v>
      </c>
      <c r="E40" s="41">
        <f>E36*E58</f>
        <v>8</v>
      </c>
      <c r="F40" s="42">
        <f>SUM(C40:E40)</f>
        <v>8</v>
      </c>
      <c r="G40" s="41" t="str">
        <f>IF(F40&lt;C68,"BASSO",(IF(F40&lt;C67,"MEDIO","ALTO")))</f>
        <v>BASSO</v>
      </c>
    </row>
    <row r="41" spans="2:7" ht="16.5" thickBot="1">
      <c r="B41" s="37" t="s">
        <v>45</v>
      </c>
      <c r="C41" s="38"/>
      <c r="D41" s="38"/>
      <c r="E41" s="38"/>
      <c r="F41" s="38"/>
      <c r="G41" s="38" t="str">
        <f>IF(I44=2,J44,(IF(I45=2,J45,(IF(I46=2,J46,(IF(I47=2,J47,(IF(I48=2,J48,(IF(I49=2,J49,(IF(I50=2,J50,(IF(I51=2,J51,J52)))))))))))))))</f>
        <v>BASSO</v>
      </c>
    </row>
    <row r="42" spans="11:16" ht="13.5" customHeight="1" thickBot="1">
      <c r="K42" s="114" t="s">
        <v>36</v>
      </c>
      <c r="L42" s="115"/>
      <c r="M42" s="115"/>
      <c r="N42" s="115"/>
      <c r="O42" s="115"/>
      <c r="P42" s="116"/>
    </row>
    <row r="43" spans="2:16" ht="26.25" thickBot="1">
      <c r="B43" s="39"/>
      <c r="C43" s="39" t="s">
        <v>51</v>
      </c>
      <c r="D43" s="39" t="s">
        <v>52</v>
      </c>
      <c r="E43" s="39" t="s">
        <v>53</v>
      </c>
      <c r="F43" s="39"/>
      <c r="G43" s="39"/>
      <c r="H43" s="39"/>
      <c r="I43" s="39"/>
      <c r="J43" s="39"/>
      <c r="K43" s="32" t="s">
        <v>37</v>
      </c>
      <c r="L43" s="33"/>
      <c r="M43" s="33" t="s">
        <v>38</v>
      </c>
      <c r="N43" s="33"/>
      <c r="O43" s="33" t="s">
        <v>39</v>
      </c>
      <c r="P43" s="34"/>
    </row>
    <row r="44" spans="2:16" ht="13.5" thickBot="1">
      <c r="B44" s="39"/>
      <c r="C44" s="39" t="s">
        <v>16</v>
      </c>
      <c r="D44" s="39" t="s">
        <v>16</v>
      </c>
      <c r="E44" s="39" t="s">
        <v>16</v>
      </c>
      <c r="F44" s="39"/>
      <c r="G44" s="39">
        <f>IF(G39=C44,1,0)</f>
        <v>0</v>
      </c>
      <c r="H44" s="39">
        <f>IF(G40=D44,1,0)</f>
        <v>0</v>
      </c>
      <c r="I44" s="39">
        <f>SUM(G44:H44)</f>
        <v>0</v>
      </c>
      <c r="J44" s="39" t="str">
        <f>IF(I44=2,E44,"  ")</f>
        <v>  </v>
      </c>
      <c r="K44" s="11" t="s">
        <v>5</v>
      </c>
      <c r="L44" s="12" t="str">
        <f>P44</f>
        <v> </v>
      </c>
      <c r="M44" s="13" t="s">
        <v>5</v>
      </c>
      <c r="N44" s="12" t="str">
        <f>P44</f>
        <v> </v>
      </c>
      <c r="O44" s="13" t="s">
        <v>2</v>
      </c>
      <c r="P44" s="12" t="str">
        <f>IF(J44=O44,"x"," ")</f>
        <v> </v>
      </c>
    </row>
    <row r="45" spans="2:16" ht="13.5" thickBot="1">
      <c r="B45" s="39"/>
      <c r="C45" s="39" t="s">
        <v>16</v>
      </c>
      <c r="D45" s="39" t="s">
        <v>17</v>
      </c>
      <c r="E45" s="39" t="s">
        <v>54</v>
      </c>
      <c r="F45" s="39"/>
      <c r="G45" s="39">
        <f>IF(G39=C45,1,0)</f>
        <v>0</v>
      </c>
      <c r="H45" s="39">
        <f>IF(G40=D45,1,0)</f>
        <v>0</v>
      </c>
      <c r="I45" s="39">
        <f aca="true" t="shared" si="1" ref="I45:I52">SUM(G45:H45)</f>
        <v>0</v>
      </c>
      <c r="J45" s="39" t="str">
        <f aca="true" t="shared" si="2" ref="J45:J52">IF(I45=2,E45,"  ")</f>
        <v>  </v>
      </c>
      <c r="K45" s="14" t="s">
        <v>2</v>
      </c>
      <c r="L45" s="15" t="str">
        <f aca="true" t="shared" si="3" ref="L45:L52">P45</f>
        <v> </v>
      </c>
      <c r="M45" s="16" t="s">
        <v>25</v>
      </c>
      <c r="N45" s="15" t="str">
        <f aca="true" t="shared" si="4" ref="N45:N52">P45</f>
        <v> </v>
      </c>
      <c r="O45" s="16" t="s">
        <v>40</v>
      </c>
      <c r="P45" s="15" t="str">
        <f aca="true" t="shared" si="5" ref="P45:P52">IF(J45=O45,"x"," ")</f>
        <v> </v>
      </c>
    </row>
    <row r="46" spans="2:16" ht="13.5" thickBot="1">
      <c r="B46" s="39"/>
      <c r="C46" s="39" t="s">
        <v>17</v>
      </c>
      <c r="D46" s="39" t="s">
        <v>16</v>
      </c>
      <c r="E46" s="39" t="s">
        <v>54</v>
      </c>
      <c r="F46" s="39"/>
      <c r="G46" s="39">
        <f>IF(G39=C46,1,0)</f>
        <v>1</v>
      </c>
      <c r="H46" s="39">
        <f>IF(G40=D46,1,0)</f>
        <v>0</v>
      </c>
      <c r="I46" s="39">
        <f t="shared" si="1"/>
        <v>1</v>
      </c>
      <c r="J46" s="39" t="str">
        <f t="shared" si="2"/>
        <v>  </v>
      </c>
      <c r="K46" s="14" t="s">
        <v>25</v>
      </c>
      <c r="L46" s="15" t="str">
        <f t="shared" si="3"/>
        <v> </v>
      </c>
      <c r="M46" s="16" t="s">
        <v>2</v>
      </c>
      <c r="N46" s="15" t="str">
        <f t="shared" si="4"/>
        <v> </v>
      </c>
      <c r="O46" s="16" t="s">
        <v>40</v>
      </c>
      <c r="P46" s="15" t="str">
        <f t="shared" si="5"/>
        <v> </v>
      </c>
    </row>
    <row r="47" spans="2:16" ht="13.5" thickBot="1">
      <c r="B47" s="39"/>
      <c r="C47" s="39" t="s">
        <v>16</v>
      </c>
      <c r="D47" s="39" t="s">
        <v>18</v>
      </c>
      <c r="E47" s="39" t="s">
        <v>17</v>
      </c>
      <c r="F47" s="39"/>
      <c r="G47" s="39">
        <f>IF(G39=C47,1,0)</f>
        <v>0</v>
      </c>
      <c r="H47" s="39">
        <f>IF(G40=D47,1,0)</f>
        <v>1</v>
      </c>
      <c r="I47" s="39">
        <f t="shared" si="1"/>
        <v>1</v>
      </c>
      <c r="J47" s="39" t="str">
        <f t="shared" si="2"/>
        <v>  </v>
      </c>
      <c r="K47" s="17" t="s">
        <v>2</v>
      </c>
      <c r="L47" s="18" t="str">
        <f t="shared" si="3"/>
        <v> </v>
      </c>
      <c r="M47" s="19" t="s">
        <v>41</v>
      </c>
      <c r="N47" s="18" t="str">
        <f t="shared" si="4"/>
        <v> </v>
      </c>
      <c r="O47" s="19" t="s">
        <v>25</v>
      </c>
      <c r="P47" s="18" t="str">
        <f t="shared" si="5"/>
        <v> </v>
      </c>
    </row>
    <row r="48" spans="2:16" ht="13.5" thickBot="1">
      <c r="B48" s="39"/>
      <c r="C48" s="39" t="s">
        <v>17</v>
      </c>
      <c r="D48" s="39" t="s">
        <v>17</v>
      </c>
      <c r="E48" s="39" t="s">
        <v>17</v>
      </c>
      <c r="F48" s="39"/>
      <c r="G48" s="39">
        <f>IF(G39=C48,1,0)</f>
        <v>1</v>
      </c>
      <c r="H48" s="39">
        <f>IF(G40=D48,1,0)</f>
        <v>0</v>
      </c>
      <c r="I48" s="39">
        <f t="shared" si="1"/>
        <v>1</v>
      </c>
      <c r="J48" s="39" t="str">
        <f t="shared" si="2"/>
        <v>  </v>
      </c>
      <c r="K48" s="17" t="s">
        <v>25</v>
      </c>
      <c r="L48" s="18" t="str">
        <f t="shared" si="3"/>
        <v> </v>
      </c>
      <c r="M48" s="19" t="s">
        <v>25</v>
      </c>
      <c r="N48" s="18" t="str">
        <f t="shared" si="4"/>
        <v> </v>
      </c>
      <c r="O48" s="19" t="s">
        <v>25</v>
      </c>
      <c r="P48" s="18" t="str">
        <f t="shared" si="5"/>
        <v> </v>
      </c>
    </row>
    <row r="49" spans="2:16" ht="13.5" thickBot="1">
      <c r="B49" s="39"/>
      <c r="C49" s="39" t="s">
        <v>18</v>
      </c>
      <c r="D49" s="39" t="s">
        <v>16</v>
      </c>
      <c r="E49" s="39" t="s">
        <v>17</v>
      </c>
      <c r="F49" s="39"/>
      <c r="G49" s="39">
        <f>IF(G39=C49,1,0)</f>
        <v>0</v>
      </c>
      <c r="H49" s="39">
        <f>IF(G40=D49,1,0)</f>
        <v>0</v>
      </c>
      <c r="I49" s="39">
        <f t="shared" si="1"/>
        <v>0</v>
      </c>
      <c r="J49" s="39" t="str">
        <f t="shared" si="2"/>
        <v>  </v>
      </c>
      <c r="K49" s="17" t="s">
        <v>26</v>
      </c>
      <c r="L49" s="18" t="str">
        <f t="shared" si="3"/>
        <v> </v>
      </c>
      <c r="M49" s="19" t="s">
        <v>2</v>
      </c>
      <c r="N49" s="18" t="str">
        <f t="shared" si="4"/>
        <v> </v>
      </c>
      <c r="O49" s="19" t="s">
        <v>25</v>
      </c>
      <c r="P49" s="18" t="str">
        <f t="shared" si="5"/>
        <v> </v>
      </c>
    </row>
    <row r="50" spans="2:16" ht="13.5" thickBot="1">
      <c r="B50" s="39"/>
      <c r="C50" s="39" t="s">
        <v>17</v>
      </c>
      <c r="D50" s="39" t="s">
        <v>18</v>
      </c>
      <c r="E50" s="39" t="s">
        <v>18</v>
      </c>
      <c r="F50" s="39"/>
      <c r="G50" s="39">
        <f>IF(G39=C50,1,0)</f>
        <v>1</v>
      </c>
      <c r="H50" s="39">
        <f>IF(G40=D50,1,0)</f>
        <v>1</v>
      </c>
      <c r="I50" s="39">
        <f t="shared" si="1"/>
        <v>2</v>
      </c>
      <c r="J50" s="39" t="str">
        <f t="shared" si="2"/>
        <v>BASSO</v>
      </c>
      <c r="K50" s="20" t="s">
        <v>25</v>
      </c>
      <c r="L50" s="21" t="str">
        <f t="shared" si="3"/>
        <v>x</v>
      </c>
      <c r="M50" s="22" t="s">
        <v>26</v>
      </c>
      <c r="N50" s="21" t="str">
        <f t="shared" si="4"/>
        <v>x</v>
      </c>
      <c r="O50" s="22" t="s">
        <v>26</v>
      </c>
      <c r="P50" s="21" t="str">
        <f t="shared" si="5"/>
        <v>x</v>
      </c>
    </row>
    <row r="51" spans="2:16" ht="13.5" thickBot="1">
      <c r="B51" s="39"/>
      <c r="C51" s="39" t="s">
        <v>18</v>
      </c>
      <c r="D51" s="39" t="s">
        <v>17</v>
      </c>
      <c r="E51" s="39" t="s">
        <v>18</v>
      </c>
      <c r="F51" s="39"/>
      <c r="G51" s="39">
        <f>IF(G39=C51,1,0)</f>
        <v>0</v>
      </c>
      <c r="H51" s="39">
        <f>IF(G40=D51,1,0)</f>
        <v>0</v>
      </c>
      <c r="I51" s="39">
        <f t="shared" si="1"/>
        <v>0</v>
      </c>
      <c r="J51" s="39" t="str">
        <f t="shared" si="2"/>
        <v>  </v>
      </c>
      <c r="K51" s="20" t="s">
        <v>26</v>
      </c>
      <c r="L51" s="21" t="str">
        <f t="shared" si="3"/>
        <v> </v>
      </c>
      <c r="M51" s="22" t="s">
        <v>25</v>
      </c>
      <c r="N51" s="21" t="str">
        <f t="shared" si="4"/>
        <v> </v>
      </c>
      <c r="O51" s="22" t="s">
        <v>26</v>
      </c>
      <c r="P51" s="21" t="str">
        <f t="shared" si="5"/>
        <v> </v>
      </c>
    </row>
    <row r="52" spans="2:16" ht="13.5" thickBot="1">
      <c r="B52" s="39"/>
      <c r="C52" s="39" t="s">
        <v>18</v>
      </c>
      <c r="D52" s="39" t="s">
        <v>18</v>
      </c>
      <c r="E52" s="39" t="s">
        <v>55</v>
      </c>
      <c r="F52" s="39"/>
      <c r="G52" s="39">
        <f>IF(G39=C52,1,0)</f>
        <v>0</v>
      </c>
      <c r="H52" s="39">
        <f>IF(G40=D52,1,0)</f>
        <v>1</v>
      </c>
      <c r="I52" s="39">
        <f t="shared" si="1"/>
        <v>1</v>
      </c>
      <c r="J52" s="39" t="str">
        <f t="shared" si="2"/>
        <v>  </v>
      </c>
      <c r="K52" s="23" t="s">
        <v>26</v>
      </c>
      <c r="L52" s="24" t="str">
        <f t="shared" si="3"/>
        <v> </v>
      </c>
      <c r="M52" s="25" t="s">
        <v>26</v>
      </c>
      <c r="N52" s="24" t="str">
        <f t="shared" si="4"/>
        <v> </v>
      </c>
      <c r="O52" s="25" t="s">
        <v>42</v>
      </c>
      <c r="P52" s="24" t="str">
        <f t="shared" si="5"/>
        <v> </v>
      </c>
    </row>
    <row r="53" spans="2:10" ht="12.75">
      <c r="B53" s="39"/>
      <c r="C53" s="39"/>
      <c r="D53" s="39"/>
      <c r="E53" s="39"/>
      <c r="F53" s="39"/>
      <c r="G53" s="39"/>
      <c r="H53" s="39"/>
      <c r="I53" s="39"/>
      <c r="J53" s="39"/>
    </row>
    <row r="56" spans="2:15" ht="12.75">
      <c r="B56" s="54" t="s">
        <v>62</v>
      </c>
      <c r="C56" s="30" t="s">
        <v>16</v>
      </c>
      <c r="D56" s="30" t="s">
        <v>17</v>
      </c>
      <c r="E56" s="30" t="s">
        <v>18</v>
      </c>
      <c r="G56" s="57" t="s">
        <v>63</v>
      </c>
      <c r="H56" s="57" t="s">
        <v>71</v>
      </c>
      <c r="I56" s="57" t="s">
        <v>64</v>
      </c>
      <c r="J56" s="61"/>
      <c r="K56" s="61"/>
      <c r="L56" s="62"/>
      <c r="M56" s="62"/>
      <c r="N56" s="62"/>
      <c r="O56" s="62"/>
    </row>
    <row r="57" spans="2:15" ht="12.75">
      <c r="B57" s="54" t="s">
        <v>46</v>
      </c>
      <c r="C57" s="59">
        <v>9</v>
      </c>
      <c r="D57" s="59">
        <v>6</v>
      </c>
      <c r="E57" s="59">
        <v>3</v>
      </c>
      <c r="G57" s="57">
        <f>C57*9</f>
        <v>81</v>
      </c>
      <c r="H57" s="57">
        <f>D57*9</f>
        <v>54</v>
      </c>
      <c r="I57" s="57">
        <f>E57*9</f>
        <v>27</v>
      </c>
      <c r="J57" s="61"/>
      <c r="K57" s="61"/>
      <c r="L57" s="62"/>
      <c r="M57" s="62"/>
      <c r="N57" s="62"/>
      <c r="O57" s="62"/>
    </row>
    <row r="58" spans="2:15" ht="12.75">
      <c r="B58" s="54" t="s">
        <v>47</v>
      </c>
      <c r="C58" s="59">
        <v>6</v>
      </c>
      <c r="D58" s="59">
        <v>4</v>
      </c>
      <c r="E58" s="59">
        <v>2</v>
      </c>
      <c r="G58" s="57">
        <f>C58*4</f>
        <v>24</v>
      </c>
      <c r="H58" s="57">
        <f>D58*4</f>
        <v>16</v>
      </c>
      <c r="I58" s="57">
        <f>E58*4</f>
        <v>8</v>
      </c>
      <c r="J58" s="62"/>
      <c r="K58" s="62"/>
      <c r="L58" s="62"/>
      <c r="M58" s="62"/>
      <c r="N58" s="62"/>
      <c r="O58" s="62"/>
    </row>
    <row r="59" spans="3:15" ht="12.75">
      <c r="C59" s="55"/>
      <c r="D59" s="55"/>
      <c r="E59" s="55"/>
      <c r="J59" s="62"/>
      <c r="K59" s="62"/>
      <c r="L59" s="63"/>
      <c r="M59" s="62"/>
      <c r="N59" s="62"/>
      <c r="O59" s="62"/>
    </row>
    <row r="60" spans="3:15" ht="12.75">
      <c r="C60" s="55"/>
      <c r="D60" s="55"/>
      <c r="E60" s="55"/>
      <c r="J60" s="62"/>
      <c r="K60" s="62"/>
      <c r="L60" s="64"/>
      <c r="M60" s="62"/>
      <c r="N60" s="62"/>
      <c r="O60" s="62"/>
    </row>
    <row r="61" spans="2:15" ht="12.75">
      <c r="B61" s="56" t="s">
        <v>65</v>
      </c>
      <c r="C61" s="55"/>
      <c r="D61" s="55"/>
      <c r="E61" s="55"/>
      <c r="J61" s="62"/>
      <c r="K61" s="62"/>
      <c r="L61" s="64"/>
      <c r="M61" s="62"/>
      <c r="N61" s="62"/>
      <c r="O61" s="62"/>
    </row>
    <row r="62" spans="2:15" ht="12.75">
      <c r="B62" s="58" t="s">
        <v>66</v>
      </c>
      <c r="C62" s="59">
        <v>61</v>
      </c>
      <c r="D62" s="52" t="s">
        <v>67</v>
      </c>
      <c r="E62" s="60">
        <f>G57</f>
        <v>81</v>
      </c>
      <c r="J62" s="62"/>
      <c r="K62" s="62"/>
      <c r="L62" s="64"/>
      <c r="M62" s="62"/>
      <c r="N62" s="62"/>
      <c r="O62" s="62"/>
    </row>
    <row r="63" spans="2:15" ht="12.75">
      <c r="B63" s="58" t="s">
        <v>68</v>
      </c>
      <c r="C63" s="59">
        <v>40</v>
      </c>
      <c r="D63" s="52" t="s">
        <v>67</v>
      </c>
      <c r="E63" s="59">
        <v>60</v>
      </c>
      <c r="J63" s="62"/>
      <c r="K63" s="62"/>
      <c r="L63" s="63"/>
      <c r="M63" s="62"/>
      <c r="N63" s="62"/>
      <c r="O63" s="62"/>
    </row>
    <row r="64" spans="2:15" ht="12.75">
      <c r="B64" s="58" t="s">
        <v>69</v>
      </c>
      <c r="C64" s="60">
        <f>I57</f>
        <v>27</v>
      </c>
      <c r="D64" s="52" t="s">
        <v>67</v>
      </c>
      <c r="E64" s="59">
        <v>39</v>
      </c>
      <c r="J64" s="62"/>
      <c r="K64" s="62"/>
      <c r="L64" s="64"/>
      <c r="M64" s="62"/>
      <c r="N64" s="62"/>
      <c r="O64" s="62"/>
    </row>
    <row r="65" spans="2:15" ht="12.75">
      <c r="B65" s="54"/>
      <c r="C65" s="55"/>
      <c r="D65" s="55"/>
      <c r="E65" s="55"/>
      <c r="J65" s="62"/>
      <c r="K65" s="62"/>
      <c r="L65" s="64"/>
      <c r="M65" s="62"/>
      <c r="N65" s="62"/>
      <c r="O65" s="62"/>
    </row>
    <row r="66" spans="2:15" ht="12.75">
      <c r="B66" s="56" t="s">
        <v>70</v>
      </c>
      <c r="C66" s="55"/>
      <c r="D66" s="55"/>
      <c r="E66" s="55"/>
      <c r="J66" s="62"/>
      <c r="K66" s="62"/>
      <c r="L66" s="64"/>
      <c r="M66" s="62"/>
      <c r="N66" s="62"/>
      <c r="O66" s="62"/>
    </row>
    <row r="67" spans="2:5" ht="12.75">
      <c r="B67" s="58" t="s">
        <v>66</v>
      </c>
      <c r="C67" s="59">
        <v>18</v>
      </c>
      <c r="D67" s="52" t="s">
        <v>67</v>
      </c>
      <c r="E67" s="60">
        <f>G58</f>
        <v>24</v>
      </c>
    </row>
    <row r="68" spans="2:5" ht="12.75">
      <c r="B68" s="58" t="s">
        <v>68</v>
      </c>
      <c r="C68" s="59">
        <v>11</v>
      </c>
      <c r="D68" s="52" t="s">
        <v>67</v>
      </c>
      <c r="E68" s="59">
        <v>17</v>
      </c>
    </row>
    <row r="69" spans="2:5" ht="12.75">
      <c r="B69" s="58" t="s">
        <v>69</v>
      </c>
      <c r="C69" s="60">
        <f>I58</f>
        <v>8</v>
      </c>
      <c r="D69" s="52" t="s">
        <v>67</v>
      </c>
      <c r="E69" s="59">
        <v>10</v>
      </c>
    </row>
  </sheetData>
  <sheetProtection password="EDCA" sheet="1" formatCells="0" formatColumns="0" formatRows="0"/>
  <protectedRanges>
    <protectedRange sqref="C34:E34 C32:E32 C30:E30 C28:E28 C22:E22 C20:E20 C18:E18 C16:E16 C14:E14 C12:E12 C10:E10 C8:E8 C6:E6 B2:B3" name="Intervallo1"/>
  </protectedRanges>
  <mergeCells count="6">
    <mergeCell ref="A4:B4"/>
    <mergeCell ref="C4:E4"/>
    <mergeCell ref="A26:B26"/>
    <mergeCell ref="C26:E26"/>
    <mergeCell ref="J28:O28"/>
    <mergeCell ref="K42:P42"/>
  </mergeCells>
  <printOptions/>
  <pageMargins left="0.2362204724409449" right="0.31496062992125984" top="0.35433070866141736" bottom="0.31496062992125984" header="0.31496062992125984"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Michela Bertin</dc:creator>
  <cp:keywords/>
  <dc:description/>
  <cp:lastModifiedBy>Michela Bertin</cp:lastModifiedBy>
  <cp:lastPrinted>2021-02-19T08:08:32Z</cp:lastPrinted>
  <dcterms:created xsi:type="dcterms:W3CDTF">2020-10-09T09:24:02Z</dcterms:created>
  <dcterms:modified xsi:type="dcterms:W3CDTF">2021-02-19T09:54:35Z</dcterms:modified>
  <cp:category/>
  <cp:version/>
  <cp:contentType/>
  <cp:contentStatus/>
</cp:coreProperties>
</file>